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3.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O:\03 貿易保険制度改正・新商品開発\01 制度改正\2024年度\2025年4月 査定・回収関連の様式の共通化\☆新様式案\☆HP掲載用の様式\営業部関連様式\"/>
    </mc:Choice>
  </mc:AlternateContent>
  <xr:revisionPtr revIDLastSave="0" documentId="13_ncr:1_{8965DECB-E862-4E48-A3BA-2C2CEFF42149}" xr6:coauthVersionLast="47" xr6:coauthVersionMax="47" xr10:uidLastSave="{00000000-0000-0000-0000-000000000000}"/>
  <bookViews>
    <workbookView xWindow="-120" yWindow="-120" windowWidth="29040" windowHeight="15990" tabRatio="713" xr2:uid="{00000000-000D-0000-FFFF-FFFF00000000}"/>
  </bookViews>
  <sheets>
    <sheet name="海外投資保険再投資企業てん補申請書" sheetId="2" r:id="rId1"/>
    <sheet name="別添１_送金の内容" sheetId="6" r:id="rId2"/>
    <sheet name="別添２_表明保証" sheetId="10" r:id="rId3"/>
    <sheet name="通貨略称" sheetId="4" r:id="rId4"/>
    <sheet name="貼付用（再投資）" sheetId="3" r:id="rId5"/>
  </sheets>
  <externalReferences>
    <externalReference r:id="rId6"/>
    <externalReference r:id="rId7"/>
    <externalReference r:id="rId8"/>
    <externalReference r:id="rId9"/>
  </externalReferences>
  <definedNames>
    <definedName name="BCD共通">[1]主要な事業資産等!$C$2:$C$7</definedName>
    <definedName name="_xlnm.Print_Area" localSheetId="0">海外投資保険再投資企業てん補申請書!$A$1:$W$80</definedName>
    <definedName name="_xlnm.Print_Area" localSheetId="1">別添１_送金の内容!$A$1:$V$44</definedName>
    <definedName name="_xlnm.Print_Area" localSheetId="2">別添２_表明保証!$A$1:$AI$43</definedName>
    <definedName name="tuuka" localSheetId="2">[2]通貨略称!$A$1:$A$94</definedName>
    <definedName name="tuuka">[3]通貨略称!$A$1:$A$94</definedName>
    <definedName name="外貨の種類" localSheetId="3">通貨略称!$A$1:$A$94</definedName>
    <definedName name="外貨の種類">#REF!</definedName>
    <definedName name="国名称一覧">[1]国名称!$A$2:$A$270</definedName>
    <definedName name="主要な事業資産ＣＤ">[1]主要な事業資産等!#REF!</definedName>
    <definedName name="通貨略称" localSheetId="3">通貨略称!$A$1:$A$94</definedName>
    <definedName name="通貨略称" localSheetId="1">[4]通貨略称!$A$1:$A$94</definedName>
    <definedName name="通貨略称" localSheetId="2">[1]通貨略称!$A$1:$A$94</definedName>
    <definedName name="通貨略称">#REF!</definedName>
    <definedName name="部分損通貨略称">通貨略称!$A$1:$A$94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8" i="2" l="1"/>
  <c r="G78" i="2" l="1"/>
  <c r="D77" i="2" l="1"/>
  <c r="G77" i="2"/>
  <c r="Q78" i="2" l="1"/>
  <c r="E15" i="2" l="1"/>
  <c r="G19" i="2"/>
  <c r="R25" i="2" l="1"/>
  <c r="B19" i="2" l="1"/>
  <c r="D55" i="2"/>
  <c r="E30" i="2" l="1"/>
  <c r="D24" i="3" s="1"/>
  <c r="D25" i="2"/>
  <c r="J22" i="2"/>
  <c r="M21" i="2"/>
  <c r="M20" i="2"/>
  <c r="T18" i="2"/>
  <c r="E16" i="2"/>
  <c r="S14" i="2"/>
  <c r="R1" i="6"/>
  <c r="AC1" i="10"/>
  <c r="AC31" i="6"/>
  <c r="Z31" i="6"/>
  <c r="AF30" i="6"/>
  <c r="AF29" i="6"/>
  <c r="AF28" i="6"/>
  <c r="AF31" i="6"/>
  <c r="I61" i="2"/>
  <c r="I60" i="2"/>
  <c r="R60" i="2" s="1"/>
  <c r="I59" i="2"/>
  <c r="E48" i="2"/>
  <c r="E47" i="2"/>
  <c r="D26" i="3" s="1"/>
  <c r="B34" i="2"/>
  <c r="M46" i="2"/>
  <c r="D7" i="3" s="1"/>
  <c r="H46" i="2"/>
  <c r="I44" i="2"/>
  <c r="I43" i="2"/>
  <c r="I42" i="2"/>
  <c r="E31" i="2"/>
  <c r="H29" i="2"/>
  <c r="E45" i="2"/>
  <c r="E28" i="2"/>
  <c r="B22" i="2"/>
  <c r="G21" i="2"/>
  <c r="M19" i="2"/>
  <c r="M29" i="2"/>
  <c r="D3" i="3" s="1"/>
  <c r="N25" i="2"/>
  <c r="J20" i="2"/>
  <c r="J21" i="2"/>
  <c r="G22" i="2"/>
  <c r="T19" i="2"/>
  <c r="T20" i="2"/>
  <c r="T21" i="2"/>
  <c r="T22" i="2"/>
  <c r="M22" i="2"/>
  <c r="D17" i="2"/>
  <c r="S16" i="2"/>
  <c r="G20" i="2"/>
  <c r="M14" i="2"/>
  <c r="H14" i="2"/>
  <c r="G54" i="2"/>
  <c r="G52" i="2"/>
  <c r="G37" i="2"/>
  <c r="G35" i="2"/>
  <c r="E61" i="2"/>
  <c r="D25" i="3" s="1"/>
  <c r="E44" i="2"/>
  <c r="U39" i="2"/>
  <c r="T58" i="6"/>
  <c r="AA58" i="6"/>
  <c r="Y58" i="6"/>
  <c r="T57" i="6"/>
  <c r="AA57" i="6"/>
  <c r="T56" i="6"/>
  <c r="Y56" i="6"/>
  <c r="T55" i="6"/>
  <c r="Y55" i="6"/>
  <c r="T54" i="6"/>
  <c r="Y54" i="6"/>
  <c r="AA54" i="6"/>
  <c r="T53" i="6"/>
  <c r="AA53" i="6"/>
  <c r="T52" i="6"/>
  <c r="Y52" i="6"/>
  <c r="T51" i="6"/>
  <c r="T50" i="6"/>
  <c r="U50" i="6"/>
  <c r="P58" i="6"/>
  <c r="P57" i="6"/>
  <c r="P56" i="6"/>
  <c r="P55" i="6"/>
  <c r="P54" i="6"/>
  <c r="P53" i="6"/>
  <c r="P52" i="6"/>
  <c r="P51" i="6"/>
  <c r="P50" i="6"/>
  <c r="R38" i="6"/>
  <c r="L38" i="6"/>
  <c r="F38" i="6"/>
  <c r="R26" i="6"/>
  <c r="L26" i="6"/>
  <c r="F26" i="6"/>
  <c r="R14" i="6"/>
  <c r="L14" i="6"/>
  <c r="F12" i="6"/>
  <c r="R36" i="6"/>
  <c r="L36" i="6"/>
  <c r="F36" i="6"/>
  <c r="R24" i="6"/>
  <c r="L24" i="6"/>
  <c r="F24" i="6"/>
  <c r="L12" i="6"/>
  <c r="B37" i="2"/>
  <c r="A3" i="3"/>
  <c r="A4" i="3"/>
  <c r="A5" i="3"/>
  <c r="A6" i="3"/>
  <c r="A7" i="3"/>
  <c r="A8" i="3"/>
  <c r="A9" i="3"/>
  <c r="A10" i="3"/>
  <c r="S15" i="2"/>
  <c r="U58" i="6"/>
  <c r="Y57" i="6"/>
  <c r="U57" i="6"/>
  <c r="AA56" i="6"/>
  <c r="U56" i="6"/>
  <c r="AA55" i="6"/>
  <c r="U55" i="6"/>
  <c r="U54" i="6"/>
  <c r="U53" i="6"/>
  <c r="Y53" i="6"/>
  <c r="AA52" i="6"/>
  <c r="U52" i="6"/>
  <c r="U51" i="6"/>
  <c r="Y51" i="6"/>
  <c r="AA51" i="6"/>
  <c r="R12" i="6"/>
  <c r="AA50" i="6"/>
  <c r="AA61" i="6"/>
  <c r="Y50" i="6"/>
  <c r="AA60" i="6"/>
  <c r="AA66" i="6" s="1"/>
  <c r="P59" i="6"/>
  <c r="K42" i="2" s="1"/>
  <c r="AA59" i="6"/>
  <c r="AA65" i="6" s="1"/>
  <c r="P66" i="6"/>
  <c r="P60" i="6"/>
  <c r="K43" i="2" s="1"/>
  <c r="P65" i="6"/>
  <c r="B54" i="2"/>
  <c r="M18" i="2"/>
  <c r="AA67" i="6"/>
  <c r="E43" i="6"/>
  <c r="R44" i="6"/>
  <c r="D8" i="3"/>
  <c r="R59" i="2" l="1"/>
  <c r="H25" i="2"/>
  <c r="R44" i="2"/>
  <c r="D78" i="2" s="1"/>
  <c r="J78" i="2" s="1"/>
  <c r="R61" i="2"/>
  <c r="D79" i="2" s="1"/>
  <c r="G79" i="2" s="1"/>
  <c r="T23" i="2"/>
  <c r="R43" i="2"/>
  <c r="R42" i="2"/>
  <c r="P68" i="6"/>
  <c r="L43" i="6"/>
  <c r="R43" i="6"/>
  <c r="P61" i="6"/>
  <c r="V63" i="6" s="1"/>
  <c r="AA63" i="6" s="1"/>
  <c r="P69" i="6"/>
  <c r="K44" i="2"/>
  <c r="D4" i="3" s="1"/>
  <c r="N42" i="2"/>
  <c r="N43" i="2"/>
  <c r="D9" i="3" l="1"/>
  <c r="Q79" i="2"/>
  <c r="L79" i="2"/>
  <c r="D10" i="3"/>
  <c r="D6" i="3"/>
  <c r="D5" i="3"/>
  <c r="P70" i="6"/>
  <c r="D23" i="3" s="1"/>
  <c r="D53" i="6"/>
  <c r="AA64" i="6"/>
  <c r="AA62" i="6"/>
  <c r="N44" i="2"/>
  <c r="J19" i="2"/>
  <c r="J34" i="2" s="1"/>
  <c r="I10" i="6" s="1"/>
  <c r="J79" i="2" l="1"/>
  <c r="U34" i="6"/>
  <c r="U10" i="6"/>
  <c r="U22" i="6"/>
  <c r="O34" i="6"/>
  <c r="O10" i="6"/>
  <c r="I22" i="6"/>
  <c r="I34" i="6"/>
  <c r="S50" i="6"/>
  <c r="O22" i="6"/>
  <c r="J36" i="2"/>
  <c r="J35" i="2"/>
  <c r="S61" i="6" l="1"/>
  <c r="S55" i="6"/>
  <c r="S57" i="6"/>
  <c r="S65" i="6"/>
  <c r="S68" i="6"/>
  <c r="S60" i="6"/>
  <c r="S53" i="6"/>
  <c r="S69" i="6"/>
  <c r="S56" i="6"/>
  <c r="S58" i="6"/>
  <c r="S59" i="6"/>
  <c r="S66" i="6"/>
  <c r="S70" i="6"/>
  <c r="S51" i="6"/>
  <c r="S54" i="6"/>
  <c r="S52" i="6"/>
  <c r="J37" i="2"/>
  <c r="J51" i="2"/>
  <c r="Q44" i="2"/>
  <c r="Q43" i="2"/>
  <c r="Q42" i="2"/>
  <c r="D13" i="3" s="1"/>
  <c r="J52" i="2" l="1"/>
  <c r="J53" i="2"/>
  <c r="J54" i="2" s="1"/>
  <c r="H44" i="2"/>
  <c r="H43" i="2"/>
  <c r="H42" i="2"/>
  <c r="H60" i="2" l="1"/>
  <c r="H61" i="2"/>
  <c r="H59" i="2"/>
  <c r="D14" i="3" s="1"/>
</calcChain>
</file>

<file path=xl/sharedStrings.xml><?xml version="1.0" encoding="utf-8"?>
<sst xmlns="http://schemas.openxmlformats.org/spreadsheetml/2006/main" count="594" uniqueCount="414">
  <si>
    <t>申請者</t>
    <rPh sb="0" eb="3">
      <t>シンセイシャ</t>
    </rPh>
    <phoneticPr fontId="2"/>
  </si>
  <si>
    <t>登記住所（英文）</t>
    <rPh sb="0" eb="2">
      <t>トウキ</t>
    </rPh>
    <rPh sb="2" eb="4">
      <t>ジュウショ</t>
    </rPh>
    <rPh sb="5" eb="7">
      <t>エイブン</t>
    </rPh>
    <phoneticPr fontId="2"/>
  </si>
  <si>
    <t>１．</t>
    <phoneticPr fontId="2"/>
  </si>
  <si>
    <t>２．</t>
    <phoneticPr fontId="2"/>
  </si>
  <si>
    <t>３．</t>
    <phoneticPr fontId="2"/>
  </si>
  <si>
    <t>４．</t>
    <phoneticPr fontId="2"/>
  </si>
  <si>
    <t>５．</t>
    <phoneticPr fontId="2"/>
  </si>
  <si>
    <t>合計</t>
    <rPh sb="0" eb="2">
      <t>ゴウケイ</t>
    </rPh>
    <phoneticPr fontId="2"/>
  </si>
  <si>
    <t>決算期</t>
    <rPh sb="0" eb="3">
      <t>ケッサンキ</t>
    </rPh>
    <phoneticPr fontId="2"/>
  </si>
  <si>
    <t>投資先国</t>
    <rPh sb="0" eb="3">
      <t>トウシサキ</t>
    </rPh>
    <rPh sb="3" eb="4">
      <t>コク</t>
    </rPh>
    <phoneticPr fontId="2"/>
  </si>
  <si>
    <t>操業時期</t>
    <rPh sb="0" eb="2">
      <t>ソウギョウ</t>
    </rPh>
    <rPh sb="2" eb="4">
      <t>ジキ</t>
    </rPh>
    <phoneticPr fontId="2"/>
  </si>
  <si>
    <t>設立時期</t>
    <rPh sb="0" eb="2">
      <t>セツリツ</t>
    </rPh>
    <rPh sb="2" eb="4">
      <t>ジキ</t>
    </rPh>
    <phoneticPr fontId="2"/>
  </si>
  <si>
    <t>株式（出資）の総額</t>
    <rPh sb="0" eb="2">
      <t>カブシキ</t>
    </rPh>
    <rPh sb="3" eb="5">
      <t>シュッシ</t>
    </rPh>
    <rPh sb="7" eb="9">
      <t>ソウガク</t>
    </rPh>
    <phoneticPr fontId="2"/>
  </si>
  <si>
    <t>純資産額</t>
    <rPh sb="0" eb="3">
      <t>ジュンシサン</t>
    </rPh>
    <rPh sb="3" eb="4">
      <t>ガク</t>
    </rPh>
    <phoneticPr fontId="2"/>
  </si>
  <si>
    <t>主たる事業内容</t>
    <rPh sb="0" eb="1">
      <t>シュ</t>
    </rPh>
    <rPh sb="3" eb="5">
      <t>ジギョウ</t>
    </rPh>
    <rPh sb="5" eb="7">
      <t>ナイヨウ</t>
    </rPh>
    <phoneticPr fontId="2"/>
  </si>
  <si>
    <t>投資先企業の概要</t>
    <rPh sb="0" eb="3">
      <t>トウシサキ</t>
    </rPh>
    <rPh sb="3" eb="5">
      <t>キギョウ</t>
    </rPh>
    <rPh sb="6" eb="8">
      <t>ガイヨウ</t>
    </rPh>
    <phoneticPr fontId="2"/>
  </si>
  <si>
    <t>総額（全体）：</t>
    <rPh sb="0" eb="2">
      <t>ソウガク</t>
    </rPh>
    <rPh sb="3" eb="5">
      <t>ゼンタイ</t>
    </rPh>
    <phoneticPr fontId="2"/>
  </si>
  <si>
    <t>監査法人</t>
    <rPh sb="0" eb="2">
      <t>カンサ</t>
    </rPh>
    <rPh sb="2" eb="4">
      <t>ホウジン</t>
    </rPh>
    <phoneticPr fontId="2"/>
  </si>
  <si>
    <t>事業地国</t>
    <rPh sb="0" eb="2">
      <t>ジギョウ</t>
    </rPh>
    <rPh sb="2" eb="4">
      <t>チコク</t>
    </rPh>
    <phoneticPr fontId="2"/>
  </si>
  <si>
    <t>被保険者持分：</t>
    <rPh sb="0" eb="4">
      <t>ヒホケンシャ</t>
    </rPh>
    <rPh sb="4" eb="6">
      <t>モチブン</t>
    </rPh>
    <phoneticPr fontId="2"/>
  </si>
  <si>
    <t>直近決算期</t>
    <rPh sb="0" eb="1">
      <t>チョク</t>
    </rPh>
    <rPh sb="1" eb="2">
      <t>チカ</t>
    </rPh>
    <rPh sb="2" eb="5">
      <t>ケッサンキ</t>
    </rPh>
    <phoneticPr fontId="2"/>
  </si>
  <si>
    <t>株主（持分）構成</t>
  </si>
  <si>
    <t>出資比率</t>
  </si>
  <si>
    <t>１．投資先企業（被保険投資の相手方）の概要および保険の申込内容</t>
    <rPh sb="2" eb="5">
      <t>トウシサキ</t>
    </rPh>
    <rPh sb="5" eb="7">
      <t>キギョウ</t>
    </rPh>
    <rPh sb="8" eb="9">
      <t>ヒ</t>
    </rPh>
    <rPh sb="9" eb="11">
      <t>ホケン</t>
    </rPh>
    <rPh sb="11" eb="13">
      <t>トウシ</t>
    </rPh>
    <rPh sb="14" eb="17">
      <t>アイテガタ</t>
    </rPh>
    <rPh sb="19" eb="21">
      <t>ガイヨウ</t>
    </rPh>
    <rPh sb="24" eb="26">
      <t>ホケン</t>
    </rPh>
    <rPh sb="27" eb="29">
      <t>モウシコミ</t>
    </rPh>
    <rPh sb="29" eb="31">
      <t>ナイヨウ</t>
    </rPh>
    <phoneticPr fontId="2"/>
  </si>
  <si>
    <t>円</t>
    <rPh sb="0" eb="1">
      <t>エン</t>
    </rPh>
    <phoneticPr fontId="2"/>
  </si>
  <si>
    <t>対価の額</t>
    <rPh sb="0" eb="2">
      <t>タイカ</t>
    </rPh>
    <rPh sb="3" eb="4">
      <t>ガク</t>
    </rPh>
    <phoneticPr fontId="2"/>
  </si>
  <si>
    <t>円</t>
    <rPh sb="0" eb="1">
      <t>エン</t>
    </rPh>
    <phoneticPr fontId="2"/>
  </si>
  <si>
    <t>％</t>
    <phoneticPr fontId="2"/>
  </si>
  <si>
    <t>保険金額</t>
    <rPh sb="0" eb="2">
      <t>ホケン</t>
    </rPh>
    <rPh sb="2" eb="4">
      <t>キンガク</t>
    </rPh>
    <phoneticPr fontId="2"/>
  </si>
  <si>
    <t>保険の申込内容</t>
    <rPh sb="0" eb="2">
      <t>ホケン</t>
    </rPh>
    <rPh sb="3" eb="5">
      <t>モウシコミ</t>
    </rPh>
    <rPh sb="5" eb="7">
      <t>ナイヨウ</t>
    </rPh>
    <phoneticPr fontId="2"/>
  </si>
  <si>
    <t>投資先企業等を含む株主（持分主）名</t>
    <rPh sb="0" eb="3">
      <t>トウシサキ</t>
    </rPh>
    <rPh sb="3" eb="5">
      <t>キギョウ</t>
    </rPh>
    <rPh sb="5" eb="6">
      <t>トウ</t>
    </rPh>
    <phoneticPr fontId="2"/>
  </si>
  <si>
    <t>保険期間</t>
    <rPh sb="0" eb="2">
      <t>ホケン</t>
    </rPh>
    <rPh sb="2" eb="4">
      <t>キカン</t>
    </rPh>
    <phoneticPr fontId="2"/>
  </si>
  <si>
    <t>（注）</t>
    <phoneticPr fontId="2"/>
  </si>
  <si>
    <t>※</t>
    <phoneticPr fontId="2"/>
  </si>
  <si>
    <t>項目</t>
    <rPh sb="0" eb="2">
      <t>コウモク</t>
    </rPh>
    <phoneticPr fontId="2"/>
  </si>
  <si>
    <t>備考</t>
    <rPh sb="0" eb="2">
      <t>ビコウ</t>
    </rPh>
    <phoneticPr fontId="2"/>
  </si>
  <si>
    <t>引込データ</t>
    <rPh sb="0" eb="1">
      <t>ヒ</t>
    </rPh>
    <rPh sb="1" eb="2">
      <t>コ</t>
    </rPh>
    <phoneticPr fontId="2"/>
  </si>
  <si>
    <t>部分損失特約（のみ特約）</t>
    <rPh sb="0" eb="2">
      <t>ブブン</t>
    </rPh>
    <rPh sb="2" eb="4">
      <t>ソンシツ</t>
    </rPh>
    <rPh sb="4" eb="6">
      <t>トクヤク</t>
    </rPh>
    <rPh sb="9" eb="11">
      <t>トクヤク</t>
    </rPh>
    <phoneticPr fontId="2"/>
  </si>
  <si>
    <t>以下は、16年5月に追加</t>
    <rPh sb="0" eb="2">
      <t>イカ</t>
    </rPh>
    <rPh sb="6" eb="7">
      <t>ネン</t>
    </rPh>
    <rPh sb="8" eb="9">
      <t>ガツ</t>
    </rPh>
    <rPh sb="10" eb="12">
      <t>ツイカ</t>
    </rPh>
    <phoneticPr fontId="2"/>
  </si>
  <si>
    <t>株式会社日本貿易保険　御中</t>
    <rPh sb="0" eb="4">
      <t>カブシキガイシャ</t>
    </rPh>
    <rPh sb="4" eb="6">
      <t>ニホン</t>
    </rPh>
    <rPh sb="6" eb="8">
      <t>ボウエキ</t>
    </rPh>
    <rPh sb="8" eb="10">
      <t>ホケン</t>
    </rPh>
    <rPh sb="11" eb="13">
      <t>オンチュウ</t>
    </rPh>
    <phoneticPr fontId="2"/>
  </si>
  <si>
    <t>提出書類に係る表明保証</t>
    <rPh sb="0" eb="2">
      <t>テイシュツ</t>
    </rPh>
    <rPh sb="2" eb="4">
      <t>ショルイ</t>
    </rPh>
    <rPh sb="5" eb="6">
      <t>カカ</t>
    </rPh>
    <rPh sb="7" eb="9">
      <t>ヒョウメイ</t>
    </rPh>
    <rPh sb="9" eb="11">
      <t>ホショウ</t>
    </rPh>
    <phoneticPr fontId="2"/>
  </si>
  <si>
    <t>記</t>
    <rPh sb="0" eb="1">
      <t>キ</t>
    </rPh>
    <phoneticPr fontId="2"/>
  </si>
  <si>
    <t>【提出書類】</t>
    <rPh sb="1" eb="3">
      <t>テイシュツ</t>
    </rPh>
    <rPh sb="3" eb="5">
      <t>ショルイ</t>
    </rPh>
    <phoneticPr fontId="2"/>
  </si>
  <si>
    <t>企業名</t>
    <rPh sb="0" eb="2">
      <t>キギョウ</t>
    </rPh>
    <rPh sb="2" eb="3">
      <t>メイ</t>
    </rPh>
    <phoneticPr fontId="2"/>
  </si>
  <si>
    <t>決算期</t>
    <rPh sb="0" eb="2">
      <t>ケッサン</t>
    </rPh>
    <rPh sb="2" eb="3">
      <t>キ</t>
    </rPh>
    <phoneticPr fontId="2"/>
  </si>
  <si>
    <t>資料名</t>
    <rPh sb="0" eb="2">
      <t>シリョウ</t>
    </rPh>
    <rPh sb="2" eb="3">
      <t>メイ</t>
    </rPh>
    <phoneticPr fontId="2"/>
  </si>
  <si>
    <t>年　　月期</t>
    <rPh sb="0" eb="1">
      <t>ネン</t>
    </rPh>
    <rPh sb="3" eb="4">
      <t>ツキ</t>
    </rPh>
    <rPh sb="4" eb="5">
      <t>キ</t>
    </rPh>
    <phoneticPr fontId="2"/>
  </si>
  <si>
    <t>種類</t>
    <rPh sb="0" eb="2">
      <t>シュルイ</t>
    </rPh>
    <phoneticPr fontId="2"/>
  </si>
  <si>
    <t>以上</t>
    <rPh sb="0" eb="2">
      <t>イジョウ</t>
    </rPh>
    <phoneticPr fontId="2"/>
  </si>
  <si>
    <t>円</t>
    <rPh sb="0" eb="1">
      <t>エン</t>
    </rPh>
    <phoneticPr fontId="2"/>
  </si>
  <si>
    <t xml:space="preserve">貸付金債権 </t>
    <rPh sb="0" eb="3">
      <t>カシツケキン</t>
    </rPh>
    <rPh sb="3" eb="5">
      <t>サイケン</t>
    </rPh>
    <phoneticPr fontId="2"/>
  </si>
  <si>
    <t>（バイヤーコード ：</t>
    <phoneticPr fontId="2"/>
  </si>
  <si>
    <t>（バイヤーコード ：</t>
    <phoneticPr fontId="2"/>
  </si>
  <si>
    <t>株</t>
    <rPh sb="0" eb="1">
      <t>カブ</t>
    </rPh>
    <phoneticPr fontId="2"/>
  </si>
  <si>
    <t>送金日：</t>
    <rPh sb="0" eb="2">
      <t>ソウキン</t>
    </rPh>
    <rPh sb="2" eb="3">
      <t>ビ</t>
    </rPh>
    <phoneticPr fontId="2"/>
  </si>
  <si>
    <t>【演算】</t>
    <rPh sb="1" eb="3">
      <t>エンザン</t>
    </rPh>
    <phoneticPr fontId="2"/>
  </si>
  <si>
    <t xml:space="preserve"> 送金日</t>
    <rPh sb="1" eb="3">
      <t>ソウキン</t>
    </rPh>
    <rPh sb="3" eb="4">
      <t>ビ</t>
    </rPh>
    <phoneticPr fontId="2"/>
  </si>
  <si>
    <t>対象となる送金（１）</t>
    <rPh sb="0" eb="2">
      <t>タイショウ</t>
    </rPh>
    <rPh sb="5" eb="7">
      <t>ソウキン</t>
    </rPh>
    <phoneticPr fontId="2"/>
  </si>
  <si>
    <t>対象となる送金（２）</t>
    <rPh sb="0" eb="2">
      <t>タイショウ</t>
    </rPh>
    <rPh sb="5" eb="7">
      <t>ソウキン</t>
    </rPh>
    <phoneticPr fontId="2"/>
  </si>
  <si>
    <t>対象となる送金（３）</t>
    <rPh sb="0" eb="2">
      <t>タイショウ</t>
    </rPh>
    <rPh sb="5" eb="7">
      <t>ソウキン</t>
    </rPh>
    <phoneticPr fontId="2"/>
  </si>
  <si>
    <t xml:space="preserve"> 送金額</t>
    <rPh sb="1" eb="4">
      <t>ソウキンガク</t>
    </rPh>
    <phoneticPr fontId="2"/>
  </si>
  <si>
    <t>建値</t>
    <rPh sb="0" eb="2">
      <t>タテネ</t>
    </rPh>
    <phoneticPr fontId="2"/>
  </si>
  <si>
    <t>円換算値</t>
    <rPh sb="0" eb="3">
      <t>エンカンサン</t>
    </rPh>
    <rPh sb="3" eb="4">
      <t>アタイ</t>
    </rPh>
    <phoneticPr fontId="2"/>
  </si>
  <si>
    <t xml:space="preserve"> 備考</t>
    <rPh sb="1" eb="3">
      <t>ビコウ</t>
    </rPh>
    <phoneticPr fontId="2"/>
  </si>
  <si>
    <t>対象となる送金（４）</t>
    <rPh sb="0" eb="2">
      <t>タイショウ</t>
    </rPh>
    <rPh sb="5" eb="7">
      <t>ソウキン</t>
    </rPh>
    <phoneticPr fontId="2"/>
  </si>
  <si>
    <t>対象となる送金（５）</t>
    <rPh sb="0" eb="2">
      <t>タイショウ</t>
    </rPh>
    <rPh sb="5" eb="7">
      <t>ソウキン</t>
    </rPh>
    <phoneticPr fontId="2"/>
  </si>
  <si>
    <t>対象となる送金（６）</t>
    <rPh sb="0" eb="2">
      <t>タイショウ</t>
    </rPh>
    <rPh sb="5" eb="7">
      <t>ソウキン</t>
    </rPh>
    <phoneticPr fontId="2"/>
  </si>
  <si>
    <t>送金額 ①</t>
    <rPh sb="0" eb="3">
      <t>ソウキンガク</t>
    </rPh>
    <phoneticPr fontId="2"/>
  </si>
  <si>
    <t>TTBレート ②</t>
    <phoneticPr fontId="2"/>
  </si>
  <si>
    <t>邦貨 ①×②</t>
    <rPh sb="0" eb="2">
      <t>ホウカ</t>
    </rPh>
    <phoneticPr fontId="2"/>
  </si>
  <si>
    <t>送金（１）</t>
    <rPh sb="0" eb="2">
      <t>ソウキン</t>
    </rPh>
    <phoneticPr fontId="2"/>
  </si>
  <si>
    <t>送金（２）</t>
    <rPh sb="0" eb="2">
      <t>ソウキン</t>
    </rPh>
    <phoneticPr fontId="2"/>
  </si>
  <si>
    <t>送金（３）</t>
    <rPh sb="0" eb="2">
      <t>ソウキン</t>
    </rPh>
    <phoneticPr fontId="2"/>
  </si>
  <si>
    <t>計、平均</t>
    <rPh sb="0" eb="1">
      <t>ケイ</t>
    </rPh>
    <rPh sb="2" eb="4">
      <t>ヘイキン</t>
    </rPh>
    <phoneticPr fontId="2"/>
  </si>
  <si>
    <t>対象となる送金（７）</t>
    <rPh sb="0" eb="2">
      <t>タイショウ</t>
    </rPh>
    <rPh sb="5" eb="7">
      <t>ソウキン</t>
    </rPh>
    <phoneticPr fontId="2"/>
  </si>
  <si>
    <t>対象となる送金（８）</t>
    <rPh sb="0" eb="2">
      <t>タイショウ</t>
    </rPh>
    <rPh sb="5" eb="7">
      <t>ソウキン</t>
    </rPh>
    <phoneticPr fontId="2"/>
  </si>
  <si>
    <t>対象となる送金（９）</t>
    <rPh sb="0" eb="2">
      <t>タイショウ</t>
    </rPh>
    <rPh sb="5" eb="7">
      <t>ソウキン</t>
    </rPh>
    <phoneticPr fontId="2"/>
  </si>
  <si>
    <t>換算率：</t>
    <rPh sb="0" eb="3">
      <t>カンサンリツ</t>
    </rPh>
    <phoneticPr fontId="2"/>
  </si>
  <si>
    <t>（YYYY/MM/DD）</t>
    <phoneticPr fontId="2"/>
  </si>
  <si>
    <t/>
  </si>
  <si>
    <t xml:space="preserve"> 該当株式数</t>
  </si>
  <si>
    <t>直近決算書の監査法人名を記入してください。決算期を経過していない場合には、予定している監査法人名を記入してください</t>
    <rPh sb="0" eb="1">
      <t>チョク</t>
    </rPh>
    <rPh sb="1" eb="2">
      <t>チカ</t>
    </rPh>
    <rPh sb="2" eb="5">
      <t>ケッサンショ</t>
    </rPh>
    <rPh sb="6" eb="8">
      <t>カンサ</t>
    </rPh>
    <rPh sb="8" eb="10">
      <t>ホウジン</t>
    </rPh>
    <rPh sb="10" eb="11">
      <t>メイ</t>
    </rPh>
    <rPh sb="12" eb="14">
      <t>キニュウ</t>
    </rPh>
    <rPh sb="21" eb="24">
      <t>ケッサンキ</t>
    </rPh>
    <rPh sb="25" eb="27">
      <t>ケイカ</t>
    </rPh>
    <rPh sb="32" eb="34">
      <t>バアイ</t>
    </rPh>
    <rPh sb="37" eb="39">
      <t>ヨテイ</t>
    </rPh>
    <rPh sb="43" eb="45">
      <t>カンサ</t>
    </rPh>
    <rPh sb="45" eb="47">
      <t>ホウジン</t>
    </rPh>
    <rPh sb="47" eb="48">
      <t>メイ</t>
    </rPh>
    <rPh sb="49" eb="51">
      <t>キニュウ</t>
    </rPh>
    <phoneticPr fontId="2"/>
  </si>
  <si>
    <t>送金済金額合計　【演算】</t>
    <rPh sb="0" eb="2">
      <t>ソウキン</t>
    </rPh>
    <rPh sb="2" eb="3">
      <t>スミ</t>
    </rPh>
    <rPh sb="3" eb="5">
      <t>キンガク</t>
    </rPh>
    <rPh sb="5" eb="7">
      <t>ゴウケイ</t>
    </rPh>
    <rPh sb="9" eb="11">
      <t>エンザン</t>
    </rPh>
    <phoneticPr fontId="2"/>
  </si>
  <si>
    <t xml:space="preserve"> 送金対象</t>
    <rPh sb="1" eb="3">
      <t>ソウキン</t>
    </rPh>
    <rPh sb="3" eb="5">
      <t>タイショウ</t>
    </rPh>
    <phoneticPr fontId="2"/>
  </si>
  <si>
    <t>換算率</t>
    <rPh sb="0" eb="2">
      <t>カンサン</t>
    </rPh>
    <rPh sb="2" eb="3">
      <t>リツ</t>
    </rPh>
    <phoneticPr fontId="2"/>
  </si>
  <si>
    <t>株主（持分主）名</t>
    <phoneticPr fontId="2"/>
  </si>
  <si>
    <t>出資金</t>
    <rPh sb="0" eb="3">
      <t>シュッシキン</t>
    </rPh>
    <phoneticPr fontId="2"/>
  </si>
  <si>
    <t>付保割合</t>
    <rPh sb="0" eb="1">
      <t>ツ</t>
    </rPh>
    <rPh sb="2" eb="4">
      <t>ワリアイ</t>
    </rPh>
    <phoneticPr fontId="2"/>
  </si>
  <si>
    <t>被保険者から見た出資持分比率：</t>
    <rPh sb="0" eb="4">
      <t>ヒホケンシャ</t>
    </rPh>
    <rPh sb="6" eb="7">
      <t>ミ</t>
    </rPh>
    <rPh sb="8" eb="10">
      <t>シュッシ</t>
    </rPh>
    <rPh sb="10" eb="12">
      <t>モチブン</t>
    </rPh>
    <rPh sb="12" eb="14">
      <t>ヒリツ</t>
    </rPh>
    <phoneticPr fontId="2"/>
  </si>
  <si>
    <t>５．</t>
  </si>
  <si>
    <t>被保険者から見た出資持分比率：</t>
  </si>
  <si>
    <t>加重平均</t>
    <rPh sb="0" eb="2">
      <t>カジュウ</t>
    </rPh>
    <rPh sb="2" eb="4">
      <t>ヘイキン</t>
    </rPh>
    <phoneticPr fontId="2"/>
  </si>
  <si>
    <t>以下は21年1月に追加</t>
    <rPh sb="0" eb="2">
      <t>イカ</t>
    </rPh>
    <rPh sb="5" eb="6">
      <t>ネン</t>
    </rPh>
    <rPh sb="7" eb="8">
      <t>ガツ</t>
    </rPh>
    <rPh sb="9" eb="11">
      <t>ツイカ</t>
    </rPh>
    <phoneticPr fontId="2"/>
  </si>
  <si>
    <t xml:space="preserve"> 『Z５ 』 のセルを選択し、右クリック → 貼り付け　で貼付できます</t>
    <rPh sb="11" eb="13">
      <t>センタク</t>
    </rPh>
    <rPh sb="15" eb="16">
      <t>ミギ</t>
    </rPh>
    <rPh sb="23" eb="24">
      <t>ハ</t>
    </rPh>
    <rPh sb="25" eb="26">
      <t>ツ</t>
    </rPh>
    <rPh sb="29" eb="31">
      <t>チョウフ</t>
    </rPh>
    <phoneticPr fontId="2"/>
  </si>
  <si>
    <t>印</t>
    <rPh sb="0" eb="1">
      <t>イン</t>
    </rPh>
    <phoneticPr fontId="2"/>
  </si>
  <si>
    <t>対象の設定方法</t>
    <rPh sb="0" eb="2">
      <t>タイショウ</t>
    </rPh>
    <rPh sb="3" eb="5">
      <t>セッテイ</t>
    </rPh>
    <rPh sb="5" eb="7">
      <t>ホウホウ</t>
    </rPh>
    <phoneticPr fontId="2"/>
  </si>
  <si>
    <t>送金完了</t>
    <rPh sb="0" eb="2">
      <t>ソウキン</t>
    </rPh>
    <rPh sb="2" eb="4">
      <t>カンリョウ</t>
    </rPh>
    <phoneticPr fontId="2"/>
  </si>
  <si>
    <t>※送金予定は含まない</t>
    <rPh sb="1" eb="3">
      <t>ソウキン</t>
    </rPh>
    <rPh sb="3" eb="5">
      <t>ヨテイ</t>
    </rPh>
    <rPh sb="6" eb="7">
      <t>フク</t>
    </rPh>
    <phoneticPr fontId="2"/>
  </si>
  <si>
    <t>合計</t>
    <rPh sb="0" eb="2">
      <t>ゴウケイ</t>
    </rPh>
    <phoneticPr fontId="2"/>
  </si>
  <si>
    <t>（送金予定）</t>
    <rPh sb="1" eb="3">
      <t>ソウキン</t>
    </rPh>
    <rPh sb="3" eb="5">
      <t>ヨテイ</t>
    </rPh>
    <phoneticPr fontId="2"/>
  </si>
  <si>
    <t>ｂ．送金額/建値【演算】</t>
    <rPh sb="2" eb="5">
      <t>ソウキンガク</t>
    </rPh>
    <rPh sb="6" eb="8">
      <t>タテネ</t>
    </rPh>
    <rPh sb="9" eb="11">
      <t>エンザン</t>
    </rPh>
    <phoneticPr fontId="2"/>
  </si>
  <si>
    <t>円換算金額【演算】</t>
    <rPh sb="0" eb="3">
      <t>エンカンサン</t>
    </rPh>
    <rPh sb="3" eb="5">
      <t>キンガク</t>
    </rPh>
    <rPh sb="6" eb="8">
      <t>エンザン</t>
    </rPh>
    <phoneticPr fontId="2"/>
  </si>
  <si>
    <t>送金完了フラッグ</t>
    <rPh sb="0" eb="2">
      <t>ソウキン</t>
    </rPh>
    <rPh sb="2" eb="4">
      <t>カンリョウ</t>
    </rPh>
    <phoneticPr fontId="2"/>
  </si>
  <si>
    <t>送金対象フラッグ</t>
    <rPh sb="0" eb="2">
      <t>ソウキン</t>
    </rPh>
    <rPh sb="2" eb="4">
      <t>タイショウ</t>
    </rPh>
    <phoneticPr fontId="2"/>
  </si>
  <si>
    <t>送金金額/建値の分類</t>
    <rPh sb="0" eb="2">
      <t>ソウキン</t>
    </rPh>
    <rPh sb="2" eb="4">
      <t>キンガク</t>
    </rPh>
    <rPh sb="5" eb="7">
      <t>タテネ</t>
    </rPh>
    <rPh sb="8" eb="10">
      <t>ブンルイ</t>
    </rPh>
    <phoneticPr fontId="2"/>
  </si>
  <si>
    <t>分類</t>
    <rPh sb="0" eb="2">
      <t>ブンルイ</t>
    </rPh>
    <phoneticPr fontId="2"/>
  </si>
  <si>
    <t>F</t>
    <phoneticPr fontId="2"/>
  </si>
  <si>
    <t>(1)</t>
    <phoneticPr fontId="2"/>
  </si>
  <si>
    <t>(2)</t>
  </si>
  <si>
    <t>(3)</t>
  </si>
  <si>
    <t>(4)</t>
  </si>
  <si>
    <t>(5)</t>
  </si>
  <si>
    <t>(6)</t>
  </si>
  <si>
    <t>(7)</t>
  </si>
  <si>
    <t>(8)</t>
  </si>
  <si>
    <t>(9)</t>
  </si>
  <si>
    <t>送金(1)</t>
    <rPh sb="0" eb="2">
      <t>ソウキン</t>
    </rPh>
    <phoneticPr fontId="2"/>
  </si>
  <si>
    <t>送金(2)</t>
    <rPh sb="0" eb="2">
      <t>ソウキン</t>
    </rPh>
    <phoneticPr fontId="2"/>
  </si>
  <si>
    <t>送金(3)</t>
    <rPh sb="0" eb="2">
      <t>ソウキン</t>
    </rPh>
    <phoneticPr fontId="2"/>
  </si>
  <si>
    <t>送金(4)</t>
    <rPh sb="0" eb="2">
      <t>ソウキン</t>
    </rPh>
    <phoneticPr fontId="2"/>
  </si>
  <si>
    <t>送金(5)</t>
    <rPh sb="0" eb="2">
      <t>ソウキン</t>
    </rPh>
    <phoneticPr fontId="2"/>
  </si>
  <si>
    <t>送金(6)</t>
    <rPh sb="0" eb="2">
      <t>ソウキン</t>
    </rPh>
    <phoneticPr fontId="2"/>
  </si>
  <si>
    <t>送金(7)</t>
    <rPh sb="0" eb="2">
      <t>ソウキン</t>
    </rPh>
    <phoneticPr fontId="2"/>
  </si>
  <si>
    <t>送金(8)</t>
    <rPh sb="0" eb="2">
      <t>ソウキン</t>
    </rPh>
    <phoneticPr fontId="2"/>
  </si>
  <si>
    <t>送金(9)</t>
    <rPh sb="0" eb="2">
      <t>ソウキン</t>
    </rPh>
    <phoneticPr fontId="2"/>
  </si>
  <si>
    <t>加重平均換算率</t>
    <rPh sb="0" eb="2">
      <t>カジュウ</t>
    </rPh>
    <rPh sb="2" eb="4">
      <t>ヘイキン</t>
    </rPh>
    <rPh sb="4" eb="7">
      <t>カンサンリツ</t>
    </rPh>
    <phoneticPr fontId="2"/>
  </si>
  <si>
    <t>完了（出資金）</t>
  </si>
  <si>
    <t>完了（貸付金）</t>
  </si>
  <si>
    <t>【NEXI使用欄】　※以下を削除しないでください。</t>
    <rPh sb="5" eb="7">
      <t>シヨウ</t>
    </rPh>
    <rPh sb="7" eb="8">
      <t>ラン</t>
    </rPh>
    <rPh sb="11" eb="13">
      <t>イカ</t>
    </rPh>
    <rPh sb="14" eb="16">
      <t>サクジョ</t>
    </rPh>
    <phoneticPr fontId="2"/>
  </si>
  <si>
    <t>予定（出資金）</t>
    <phoneticPr fontId="2"/>
  </si>
  <si>
    <t>予定（貸付金）</t>
    <phoneticPr fontId="2"/>
  </si>
  <si>
    <t>換算率と円換算金額</t>
    <rPh sb="0" eb="2">
      <t>カンサン</t>
    </rPh>
    <rPh sb="2" eb="3">
      <t>リツ</t>
    </rPh>
    <rPh sb="4" eb="7">
      <t>エンカンサン</t>
    </rPh>
    <rPh sb="7" eb="9">
      <t>キンガク</t>
    </rPh>
    <phoneticPr fontId="2"/>
  </si>
  <si>
    <t>完了のみ計</t>
    <rPh sb="0" eb="2">
      <t>カンリョウ</t>
    </rPh>
    <rPh sb="4" eb="5">
      <t>ケイ</t>
    </rPh>
    <phoneticPr fontId="2"/>
  </si>
  <si>
    <t>換算率</t>
    <rPh sb="0" eb="2">
      <t>カンサン</t>
    </rPh>
    <rPh sb="2" eb="3">
      <t>リツ</t>
    </rPh>
    <phoneticPr fontId="2"/>
  </si>
  <si>
    <t>貸付金：</t>
    <rPh sb="0" eb="2">
      <t>カシツケ</t>
    </rPh>
    <rPh sb="2" eb="3">
      <t>キン</t>
    </rPh>
    <phoneticPr fontId="2"/>
  </si>
  <si>
    <t>貸付金</t>
    <rPh sb="0" eb="2">
      <t>カシツケ</t>
    </rPh>
    <rPh sb="2" eb="3">
      <t>キン</t>
    </rPh>
    <phoneticPr fontId="2"/>
  </si>
  <si>
    <t>ａ．評価額/建値と換算率</t>
    <rPh sb="2" eb="4">
      <t>ヒョウカ</t>
    </rPh>
    <rPh sb="4" eb="5">
      <t>ガク</t>
    </rPh>
    <rPh sb="6" eb="8">
      <t>タテネ</t>
    </rPh>
    <rPh sb="9" eb="11">
      <t>カンサン</t>
    </rPh>
    <rPh sb="11" eb="12">
      <t>リツ</t>
    </rPh>
    <phoneticPr fontId="2"/>
  </si>
  <si>
    <t>評価額/建値と換算率</t>
    <rPh sb="0" eb="2">
      <t>ヒョウカ</t>
    </rPh>
    <rPh sb="2" eb="3">
      <t>ガク</t>
    </rPh>
    <rPh sb="4" eb="6">
      <t>タテネ</t>
    </rPh>
    <rPh sb="7" eb="9">
      <t>カンサン</t>
    </rPh>
    <rPh sb="9" eb="10">
      <t>リツ</t>
    </rPh>
    <phoneticPr fontId="2"/>
  </si>
  <si>
    <t>（内訳）出資金：</t>
    <rPh sb="1" eb="3">
      <t>ウチワケ</t>
    </rPh>
    <rPh sb="4" eb="7">
      <t>シュッシキン</t>
    </rPh>
    <phoneticPr fontId="2"/>
  </si>
  <si>
    <t>【１社目】事業地国</t>
    <rPh sb="2" eb="3">
      <t>シャ</t>
    </rPh>
    <rPh sb="3" eb="4">
      <t>メ</t>
    </rPh>
    <rPh sb="5" eb="7">
      <t>ジギョウ</t>
    </rPh>
    <rPh sb="7" eb="9">
      <t>チコク</t>
    </rPh>
    <phoneticPr fontId="2"/>
  </si>
  <si>
    <t>【１社目】通貨名称</t>
    <rPh sb="5" eb="7">
      <t>ツウカ</t>
    </rPh>
    <rPh sb="7" eb="9">
      <t>メイショウ</t>
    </rPh>
    <phoneticPr fontId="2"/>
  </si>
  <si>
    <t>【２社目】通貨名称</t>
    <rPh sb="5" eb="7">
      <t>ツウカ</t>
    </rPh>
    <rPh sb="7" eb="9">
      <t>メイショウ</t>
    </rPh>
    <phoneticPr fontId="2"/>
  </si>
  <si>
    <t>【２社目】事業地国</t>
    <rPh sb="2" eb="3">
      <t>シャ</t>
    </rPh>
    <rPh sb="3" eb="4">
      <t>メ</t>
    </rPh>
    <rPh sb="5" eb="7">
      <t>ジギョウ</t>
    </rPh>
    <rPh sb="7" eb="9">
      <t>チコク</t>
    </rPh>
    <phoneticPr fontId="2"/>
  </si>
  <si>
    <t>申請書の該当セル</t>
    <rPh sb="0" eb="3">
      <t>シンセイショ</t>
    </rPh>
    <rPh sb="4" eb="6">
      <t>ガイトウ</t>
    </rPh>
    <phoneticPr fontId="2"/>
  </si>
  <si>
    <t>以下は22年6月に追加</t>
    <rPh sb="0" eb="2">
      <t>イカ</t>
    </rPh>
    <rPh sb="5" eb="6">
      <t>ネン</t>
    </rPh>
    <rPh sb="7" eb="8">
      <t>ガツ</t>
    </rPh>
    <rPh sb="9" eb="11">
      <t>ツイカ</t>
    </rPh>
    <phoneticPr fontId="2"/>
  </si>
  <si>
    <t>※　申請書シートの体裁を変更したことに伴い上記１－１３の項目名、申請書の該当セル、引込データの算式における該当セル番号、備考欄のコメントを修正（算式自体は変更していないため他ファイルへの影響なし）</t>
    <rPh sb="53" eb="55">
      <t>ガイトウ</t>
    </rPh>
    <rPh sb="57" eb="59">
      <t>バンゴウ</t>
    </rPh>
    <rPh sb="72" eb="74">
      <t>サンシキ</t>
    </rPh>
    <rPh sb="74" eb="76">
      <t>ジタイ</t>
    </rPh>
    <rPh sb="77" eb="79">
      <t>ヘンコウ</t>
    </rPh>
    <rPh sb="86" eb="87">
      <t>ホカ</t>
    </rPh>
    <rPh sb="93" eb="95">
      <t>エイキョウ</t>
    </rPh>
    <phoneticPr fontId="2"/>
  </si>
  <si>
    <t>小計（出資金）</t>
    <rPh sb="0" eb="2">
      <t>ショウケイ</t>
    </rPh>
    <rPh sb="3" eb="6">
      <t>シュッシキン</t>
    </rPh>
    <phoneticPr fontId="2"/>
  </si>
  <si>
    <t>小計（貸付金）</t>
    <rPh sb="0" eb="2">
      <t>ショウケイ</t>
    </rPh>
    <rPh sb="3" eb="5">
      <t>カシツケ</t>
    </rPh>
    <rPh sb="5" eb="6">
      <t>キン</t>
    </rPh>
    <phoneticPr fontId="2"/>
  </si>
  <si>
    <t>案件審査表兼証券作成依頼書、包括説明書で使用するデータ（以下同じ）</t>
    <rPh sb="0" eb="1">
      <t>アンケン</t>
    </rPh>
    <rPh sb="1" eb="3">
      <t>シンサ</t>
    </rPh>
    <rPh sb="3" eb="4">
      <t>ヒョウ</t>
    </rPh>
    <rPh sb="4" eb="5">
      <t>ケン</t>
    </rPh>
    <rPh sb="5" eb="7">
      <t>ショウケン</t>
    </rPh>
    <rPh sb="7" eb="9">
      <t>サクセイ</t>
    </rPh>
    <rPh sb="9" eb="12">
      <t>イライショ</t>
    </rPh>
    <rPh sb="13" eb="15">
      <t>ホウカツ</t>
    </rPh>
    <rPh sb="15" eb="18">
      <t>セツメイショ</t>
    </rPh>
    <rPh sb="19" eb="21">
      <t>シヨウ</t>
    </rPh>
    <rPh sb="28" eb="30">
      <t>イカ</t>
    </rPh>
    <rPh sb="30" eb="31">
      <t>オナ</t>
    </rPh>
    <phoneticPr fontId="2"/>
  </si>
  <si>
    <t>加重換算率</t>
    <rPh sb="0" eb="2">
      <t>カジュウ</t>
    </rPh>
    <rPh sb="2" eb="4">
      <t>カンサン</t>
    </rPh>
    <rPh sb="4" eb="5">
      <t>リツ</t>
    </rPh>
    <phoneticPr fontId="2"/>
  </si>
  <si>
    <t>１．送金毎/完了のみ</t>
    <rPh sb="2" eb="4">
      <t>ソウキン</t>
    </rPh>
    <rPh sb="4" eb="5">
      <t>ゴト</t>
    </rPh>
    <rPh sb="6" eb="8">
      <t>カンリョウ</t>
    </rPh>
    <phoneticPr fontId="2"/>
  </si>
  <si>
    <t>２．加重平均採用時/完了のみ</t>
    <rPh sb="2" eb="4">
      <t>カジュウ</t>
    </rPh>
    <rPh sb="4" eb="6">
      <t>ヘイキン</t>
    </rPh>
    <rPh sb="6" eb="8">
      <t>サイヨウ</t>
    </rPh>
    <rPh sb="8" eb="9">
      <t>ジ</t>
    </rPh>
    <rPh sb="10" eb="12">
      <t>カンリョウ</t>
    </rPh>
    <phoneticPr fontId="2"/>
  </si>
  <si>
    <t>https://www.nexi.go.jp/form/investment/rate/index.html</t>
    <phoneticPr fontId="2"/>
  </si>
  <si>
    <t>加重平均レートを選択した場合の換算率：</t>
    <rPh sb="0" eb="2">
      <t>カジュウ</t>
    </rPh>
    <rPh sb="2" eb="4">
      <t>ヘイキン</t>
    </rPh>
    <rPh sb="8" eb="10">
      <t>センタク</t>
    </rPh>
    <rPh sb="12" eb="14">
      <t>バアイ</t>
    </rPh>
    <rPh sb="15" eb="17">
      <t>カンサン</t>
    </rPh>
    <rPh sb="17" eb="18">
      <t>リツ</t>
    </rPh>
    <phoneticPr fontId="2"/>
  </si>
  <si>
    <t>※円換算値を換算しますので必ず換算率のいずれかを選択してください</t>
    <rPh sb="6" eb="8">
      <t>カンサン</t>
    </rPh>
    <rPh sb="13" eb="14">
      <t>カナラ</t>
    </rPh>
    <rPh sb="15" eb="17">
      <t>カンサン</t>
    </rPh>
    <rPh sb="17" eb="18">
      <t>リツ</t>
    </rPh>
    <rPh sb="24" eb="26">
      <t>センタク</t>
    </rPh>
    <phoneticPr fontId="2"/>
  </si>
  <si>
    <t>３．採用する円換算金額</t>
    <rPh sb="2" eb="4">
      <t>サイヨウ</t>
    </rPh>
    <rPh sb="6" eb="9">
      <t>エンカンサン</t>
    </rPh>
    <rPh sb="9" eb="11">
      <t>キンガク</t>
    </rPh>
    <phoneticPr fontId="2"/>
  </si>
  <si>
    <t>送金の内容/P70</t>
    <rPh sb="0" eb="1">
      <t>ソウキン</t>
    </rPh>
    <rPh sb="2" eb="4">
      <t>ナイヨウ</t>
    </rPh>
    <phoneticPr fontId="2"/>
  </si>
  <si>
    <t>【１社目】対価の設定方法/送金額</t>
    <rPh sb="2" eb="3">
      <t>シャ</t>
    </rPh>
    <rPh sb="3" eb="4">
      <t>メ</t>
    </rPh>
    <rPh sb="5" eb="7">
      <t>タイカ</t>
    </rPh>
    <rPh sb="8" eb="10">
      <t>セッテイ</t>
    </rPh>
    <rPh sb="10" eb="12">
      <t>ホウホウ</t>
    </rPh>
    <rPh sb="13" eb="16">
      <t>ソウキンガク</t>
    </rPh>
    <phoneticPr fontId="2"/>
  </si>
  <si>
    <t>【２社目】対価の設定方法/送金額</t>
    <rPh sb="2" eb="3">
      <t>シャ</t>
    </rPh>
    <rPh sb="3" eb="4">
      <t>メ</t>
    </rPh>
    <rPh sb="5" eb="7">
      <t>タイカ</t>
    </rPh>
    <rPh sb="8" eb="10">
      <t>セッテイ</t>
    </rPh>
    <rPh sb="10" eb="12">
      <t>ホウホウ</t>
    </rPh>
    <rPh sb="13" eb="16">
      <t>ソウキンガク</t>
    </rPh>
    <phoneticPr fontId="2"/>
  </si>
  <si>
    <t>同上</t>
    <rPh sb="0" eb="2">
      <t>ドウジョウ</t>
    </rPh>
    <phoneticPr fontId="2"/>
  </si>
  <si>
    <t>22年6月改訂時に送金額を「送金済」と「送金予定」に分別。対価の設定で「送金額」を含むか否かのフラッグが不要となったため削除</t>
    <rPh sb="2" eb="3">
      <t>ネン</t>
    </rPh>
    <rPh sb="4" eb="5">
      <t>ガツ</t>
    </rPh>
    <rPh sb="5" eb="7">
      <t>カイテイ</t>
    </rPh>
    <rPh sb="7" eb="8">
      <t>ジ</t>
    </rPh>
    <rPh sb="9" eb="12">
      <t>ソウキンガク</t>
    </rPh>
    <rPh sb="14" eb="16">
      <t>ソウキン</t>
    </rPh>
    <rPh sb="16" eb="17">
      <t>スミ</t>
    </rPh>
    <rPh sb="20" eb="22">
      <t>ソウキン</t>
    </rPh>
    <rPh sb="22" eb="24">
      <t>ヨテイ</t>
    </rPh>
    <rPh sb="26" eb="28">
      <t>ブンベツ</t>
    </rPh>
    <rPh sb="29" eb="31">
      <t>タイカ</t>
    </rPh>
    <rPh sb="32" eb="34">
      <t>セッテイ</t>
    </rPh>
    <rPh sb="36" eb="39">
      <t>ソウキンガク</t>
    </rPh>
    <rPh sb="41" eb="42">
      <t>フク</t>
    </rPh>
    <rPh sb="44" eb="45">
      <t>イナ</t>
    </rPh>
    <rPh sb="52" eb="54">
      <t>フヨウ</t>
    </rPh>
    <rPh sb="60" eb="62">
      <t>サクジョ</t>
    </rPh>
    <phoneticPr fontId="2"/>
  </si>
  <si>
    <r>
      <t>※　包括説明書に引込むデータとして「送金予定を含む建値総額」などが必要となるため追加</t>
    </r>
    <r>
      <rPr>
        <sz val="9"/>
        <color indexed="10"/>
        <rFont val="ＭＳ Ｐゴシック"/>
        <family val="3"/>
        <charset val="128"/>
      </rPr>
      <t>（２社目は評価額のみとなるためD8セル数値と同じ）</t>
    </r>
    <rPh sb="2" eb="4">
      <t>ホウカツ</t>
    </rPh>
    <rPh sb="4" eb="7">
      <t>セツメイショ</t>
    </rPh>
    <rPh sb="8" eb="10">
      <t>ヒキコ</t>
    </rPh>
    <rPh sb="18" eb="20">
      <t>ソウキン</t>
    </rPh>
    <rPh sb="20" eb="22">
      <t>ヨテイ</t>
    </rPh>
    <rPh sb="23" eb="24">
      <t>フク</t>
    </rPh>
    <rPh sb="25" eb="27">
      <t>タテネ</t>
    </rPh>
    <rPh sb="27" eb="29">
      <t>ソウガク</t>
    </rPh>
    <rPh sb="33" eb="35">
      <t>ヒツヨウ</t>
    </rPh>
    <rPh sb="40" eb="42">
      <t>ツイカ</t>
    </rPh>
    <rPh sb="44" eb="45">
      <t>シャ</t>
    </rPh>
    <rPh sb="45" eb="46">
      <t>メ</t>
    </rPh>
    <rPh sb="47" eb="49">
      <t>ヒョウカ</t>
    </rPh>
    <rPh sb="49" eb="50">
      <t>ガク</t>
    </rPh>
    <rPh sb="61" eb="63">
      <t>スウチ</t>
    </rPh>
    <rPh sb="64" eb="65">
      <t>オナ</t>
    </rPh>
    <phoneticPr fontId="2"/>
  </si>
  <si>
    <t>２社目は評価額のみとなるため本葉D8セル数値と同じ（分かりやすさの観点で当該行にも項目出しして表示）</t>
    <rPh sb="1" eb="2">
      <t>シャ</t>
    </rPh>
    <rPh sb="2" eb="3">
      <t>メ</t>
    </rPh>
    <rPh sb="4" eb="6">
      <t>ヒョウカ</t>
    </rPh>
    <rPh sb="6" eb="7">
      <t>ガク</t>
    </rPh>
    <rPh sb="14" eb="15">
      <t>ホン</t>
    </rPh>
    <rPh sb="15" eb="16">
      <t>ハ</t>
    </rPh>
    <rPh sb="20" eb="22">
      <t>スウチ</t>
    </rPh>
    <rPh sb="23" eb="24">
      <t>オナ</t>
    </rPh>
    <rPh sb="26" eb="27">
      <t>ワ</t>
    </rPh>
    <rPh sb="33" eb="35">
      <t>カンテン</t>
    </rPh>
    <rPh sb="36" eb="38">
      <t>トウガイ</t>
    </rPh>
    <rPh sb="38" eb="39">
      <t>ギョウ</t>
    </rPh>
    <rPh sb="41" eb="43">
      <t>コウモク</t>
    </rPh>
    <rPh sb="43" eb="44">
      <t>ダ</t>
    </rPh>
    <rPh sb="47" eb="49">
      <t>ヒョウジ</t>
    </rPh>
    <phoneticPr fontId="2"/>
  </si>
  <si>
    <t>以下、評価額＋「送金完了＋予定」の建値</t>
    <rPh sb="0" eb="2">
      <t>イカ</t>
    </rPh>
    <rPh sb="3" eb="6">
      <t>ヒョウカガク</t>
    </rPh>
    <rPh sb="8" eb="10">
      <t>ソウキン</t>
    </rPh>
    <rPh sb="10" eb="12">
      <t>カンリョウ</t>
    </rPh>
    <rPh sb="13" eb="15">
      <t>ヨテイ</t>
    </rPh>
    <rPh sb="17" eb="19">
      <t>タテネ</t>
    </rPh>
    <phoneticPr fontId="2"/>
  </si>
  <si>
    <t>【未監査財務諸表等】</t>
    <rPh sb="1" eb="2">
      <t>ミ</t>
    </rPh>
    <rPh sb="2" eb="4">
      <t>カンサ</t>
    </rPh>
    <rPh sb="4" eb="6">
      <t>ザイム</t>
    </rPh>
    <rPh sb="6" eb="8">
      <t>ショヒョウ</t>
    </rPh>
    <rPh sb="8" eb="9">
      <t>トウ</t>
    </rPh>
    <phoneticPr fontId="2"/>
  </si>
  <si>
    <t>【提出書類を用いて作成される書類】</t>
    <rPh sb="1" eb="3">
      <t>テイシュツ</t>
    </rPh>
    <rPh sb="3" eb="5">
      <t>ショルイ</t>
    </rPh>
    <rPh sb="6" eb="7">
      <t>モチ</t>
    </rPh>
    <rPh sb="9" eb="11">
      <t>サクセイ</t>
    </rPh>
    <rPh sb="14" eb="16">
      <t>ショルイ</t>
    </rPh>
    <phoneticPr fontId="2"/>
  </si>
  <si>
    <t>作成対象時期</t>
    <rPh sb="0" eb="2">
      <t>サクセイ</t>
    </rPh>
    <rPh sb="2" eb="4">
      <t>タイショウ</t>
    </rPh>
    <rPh sb="4" eb="6">
      <t>ジキ</t>
    </rPh>
    <phoneticPr fontId="2"/>
  </si>
  <si>
    <t>資料内容</t>
    <rPh sb="0" eb="2">
      <t>シリョウ</t>
    </rPh>
    <rPh sb="2" eb="4">
      <t>ナイヨウ</t>
    </rPh>
    <phoneticPr fontId="2"/>
  </si>
  <si>
    <t>年　　月</t>
    <rPh sb="0" eb="1">
      <t>ネン</t>
    </rPh>
    <rPh sb="3" eb="4">
      <t>ツキ</t>
    </rPh>
    <phoneticPr fontId="2"/>
  </si>
  <si>
    <t>財務諸表等未作成の理由</t>
    <rPh sb="0" eb="4">
      <t>ザイムショヒョウ</t>
    </rPh>
    <rPh sb="4" eb="5">
      <t>トウ</t>
    </rPh>
    <rPh sb="5" eb="8">
      <t>ミサクセイ</t>
    </rPh>
    <rPh sb="9" eb="11">
      <t>リユウ</t>
    </rPh>
    <phoneticPr fontId="2"/>
  </si>
  <si>
    <t>企業名称
（英文）</t>
    <rPh sb="0" eb="2">
      <t>キギョウ</t>
    </rPh>
    <rPh sb="2" eb="4">
      <t>メイショウ</t>
    </rPh>
    <rPh sb="6" eb="8">
      <t>エイブン</t>
    </rPh>
    <phoneticPr fontId="2"/>
  </si>
  <si>
    <t>１．投資先企業（被保険投資の相手方）の概要および保険の申込内容　</t>
    <rPh sb="2" eb="5">
      <t>トウシサキ</t>
    </rPh>
    <rPh sb="5" eb="7">
      <t>キギョウ</t>
    </rPh>
    <rPh sb="8" eb="13">
      <t>ヒホケントウシ</t>
    </rPh>
    <rPh sb="14" eb="17">
      <t>アイテガタ</t>
    </rPh>
    <rPh sb="19" eb="21">
      <t>ガイヨウ</t>
    </rPh>
    <rPh sb="24" eb="26">
      <t>ホケン</t>
    </rPh>
    <rPh sb="27" eb="29">
      <t>モウシコミ</t>
    </rPh>
    <rPh sb="29" eb="31">
      <t>ナイヨウ</t>
    </rPh>
    <phoneticPr fontId="2"/>
  </si>
  <si>
    <t>（１）再投資先企業１</t>
    <rPh sb="3" eb="6">
      <t>サイトウシ</t>
    </rPh>
    <rPh sb="6" eb="7">
      <t>サキ</t>
    </rPh>
    <rPh sb="7" eb="9">
      <t>キギョウ</t>
    </rPh>
    <phoneticPr fontId="2"/>
  </si>
  <si>
    <t>（２）再投資先企業２</t>
    <rPh sb="3" eb="6">
      <t>サイトウシ</t>
    </rPh>
    <rPh sb="6" eb="7">
      <t>サキ</t>
    </rPh>
    <rPh sb="7" eb="9">
      <t>キギョウ</t>
    </rPh>
    <phoneticPr fontId="2"/>
  </si>
  <si>
    <t>YYYY/MM</t>
    <phoneticPr fontId="2"/>
  </si>
  <si>
    <t>※ ２社目も「送金額」又は「評価額＋送金額」を設定する場合は別途申請書をご提出ください。</t>
    <rPh sb="3" eb="4">
      <t>シャ</t>
    </rPh>
    <rPh sb="4" eb="5">
      <t>メ</t>
    </rPh>
    <rPh sb="7" eb="10">
      <t>ソウキンガク</t>
    </rPh>
    <rPh sb="11" eb="12">
      <t>マタ</t>
    </rPh>
    <rPh sb="14" eb="16">
      <t>ヒョウカ</t>
    </rPh>
    <rPh sb="16" eb="17">
      <t>ガク</t>
    </rPh>
    <rPh sb="18" eb="21">
      <t>ソウキンガク</t>
    </rPh>
    <rPh sb="23" eb="25">
      <t>セッテイ</t>
    </rPh>
    <rPh sb="27" eb="29">
      <t>バアイ</t>
    </rPh>
    <rPh sb="30" eb="32">
      <t>ベット</t>
    </rPh>
    <rPh sb="32" eb="35">
      <t>シンセイショ</t>
    </rPh>
    <rPh sb="37" eb="39">
      <t>テイシュツ</t>
    </rPh>
    <phoneticPr fontId="2"/>
  </si>
  <si>
    <t>※ 内容に誤りがある場合は、申込書を訂正し再度データを貼付してください</t>
    <phoneticPr fontId="2"/>
  </si>
  <si>
    <t>監査法人</t>
    <rPh sb="0" eb="4">
      <t>カンサホウジン</t>
    </rPh>
    <phoneticPr fontId="2"/>
  </si>
  <si>
    <t>YYYY/MM/DD</t>
    <phoneticPr fontId="2"/>
  </si>
  <si>
    <t>２．再投資先企業の申込内容</t>
    <rPh sb="2" eb="3">
      <t>サイ</t>
    </rPh>
    <rPh sb="3" eb="6">
      <t>トウシサキ</t>
    </rPh>
    <rPh sb="6" eb="8">
      <t>キギョウ</t>
    </rPh>
    <rPh sb="9" eb="11">
      <t>モウシコミ</t>
    </rPh>
    <rPh sb="11" eb="13">
      <t>ナイヨウ</t>
    </rPh>
    <phoneticPr fontId="2"/>
  </si>
  <si>
    <t>貼付頂いた上記セルから以下の項目を引き込んでいますので、内容に誤りがないか念のためご確認下さい。</t>
    <rPh sb="0" eb="2">
      <t>チョウフ</t>
    </rPh>
    <rPh sb="2" eb="3">
      <t>イタダ</t>
    </rPh>
    <rPh sb="5" eb="7">
      <t>ジョウキ</t>
    </rPh>
    <rPh sb="11" eb="13">
      <t>イカ</t>
    </rPh>
    <rPh sb="14" eb="16">
      <t>コウモク</t>
    </rPh>
    <rPh sb="17" eb="18">
      <t>ヒ</t>
    </rPh>
    <rPh sb="19" eb="20">
      <t>コ</t>
    </rPh>
    <phoneticPr fontId="2"/>
  </si>
  <si>
    <t>監査法人以外の項目は貼付頂いた上記セルから引き込んでいますので、内容に誤りがないか念のためご確認下さい。</t>
    <rPh sb="10" eb="12">
      <t>チョウフ</t>
    </rPh>
    <rPh sb="12" eb="13">
      <t>イタダ</t>
    </rPh>
    <rPh sb="15" eb="17">
      <t>ジョウキ</t>
    </rPh>
    <rPh sb="21" eb="22">
      <t>ヒ</t>
    </rPh>
    <rPh sb="23" eb="24">
      <t>コ</t>
    </rPh>
    <phoneticPr fontId="2"/>
  </si>
  <si>
    <t>（引き込んでいるデータ） バイヤーコード、事業地国、再投資先企業名、登記住所</t>
    <phoneticPr fontId="2"/>
  </si>
  <si>
    <t>株主（持分）構成</t>
    <rPh sb="0" eb="2">
      <t>カブヌシ</t>
    </rPh>
    <rPh sb="3" eb="5">
      <t>モチブン</t>
    </rPh>
    <rPh sb="6" eb="8">
      <t>コウセイ</t>
    </rPh>
    <phoneticPr fontId="2"/>
  </si>
  <si>
    <t>（％表記の小数点第４位切り捨て）</t>
    <phoneticPr fontId="2"/>
  </si>
  <si>
    <t>設定方法</t>
    <rPh sb="0" eb="4">
      <t>セッテイホウホウ</t>
    </rPh>
    <phoneticPr fontId="2"/>
  </si>
  <si>
    <t>①評価額で設定する場合</t>
    <rPh sb="1" eb="4">
      <t>ヒョウカガク</t>
    </rPh>
    <rPh sb="5" eb="7">
      <t>セッテイ</t>
    </rPh>
    <rPh sb="9" eb="11">
      <t>バアイ</t>
    </rPh>
    <phoneticPr fontId="2"/>
  </si>
  <si>
    <t>簿価：</t>
    <rPh sb="0" eb="2">
      <t>ボカ</t>
    </rPh>
    <phoneticPr fontId="2"/>
  </si>
  <si>
    <t>時価：</t>
    <rPh sb="0" eb="2">
      <t>ジカ</t>
    </rPh>
    <phoneticPr fontId="2"/>
  </si>
  <si>
    <t>再投資先企業の直近の財務諸表等の簿価純資産額のうち被保険者の換算出資持分に相当する金額を出資金持分として記入してください</t>
    <rPh sb="25" eb="29">
      <t>ヒホケンシャ</t>
    </rPh>
    <rPh sb="30" eb="32">
      <t>カンサン</t>
    </rPh>
    <rPh sb="32" eb="34">
      <t>シュッシ</t>
    </rPh>
    <rPh sb="44" eb="47">
      <t>シュッシキン</t>
    </rPh>
    <rPh sb="47" eb="49">
      <t>モチブン</t>
    </rPh>
    <rPh sb="52" eb="54">
      <t>キニュウ</t>
    </rPh>
    <phoneticPr fontId="2"/>
  </si>
  <si>
    <t>以下のとおり、出資金持分は簿価又は時価で設定することができます。貸付金債権はいずれも申込時の残高になります。</t>
    <rPh sb="0" eb="2">
      <t>イカ</t>
    </rPh>
    <rPh sb="7" eb="10">
      <t>シュッシキン</t>
    </rPh>
    <rPh sb="10" eb="12">
      <t>モチブン</t>
    </rPh>
    <rPh sb="13" eb="15">
      <t>ボカ</t>
    </rPh>
    <rPh sb="15" eb="16">
      <t>マタ</t>
    </rPh>
    <rPh sb="17" eb="19">
      <t>ジカ</t>
    </rPh>
    <rPh sb="20" eb="22">
      <t>セッテイ</t>
    </rPh>
    <rPh sb="32" eb="34">
      <t>カシツケ</t>
    </rPh>
    <rPh sb="34" eb="35">
      <t>キン</t>
    </rPh>
    <rPh sb="35" eb="37">
      <t>サイケン</t>
    </rPh>
    <rPh sb="42" eb="44">
      <t>モウシコミ</t>
    </rPh>
    <rPh sb="44" eb="45">
      <t>ジ</t>
    </rPh>
    <rPh sb="46" eb="48">
      <t>ザンダカ</t>
    </rPh>
    <phoneticPr fontId="2"/>
  </si>
  <si>
    <t>再投資先企業の一つ上の法人（株主となる法人）に計上される再投資先企業の株式評価額を出資金持分として記入してください</t>
    <rPh sb="0" eb="4">
      <t>サイトウシサキ</t>
    </rPh>
    <rPh sb="4" eb="6">
      <t>キギョウ</t>
    </rPh>
    <rPh sb="28" eb="32">
      <t>サイトウシサキ</t>
    </rPh>
    <rPh sb="32" eb="34">
      <t>キギョウ</t>
    </rPh>
    <rPh sb="41" eb="46">
      <t>シュッシキンモチブン</t>
    </rPh>
    <phoneticPr fontId="2"/>
  </si>
  <si>
    <t>※ 未監査の財務諸表等の数字を根拠とする場合は、別添「提出書類に係る表明保証」を添えてご提出ください</t>
    <phoneticPr fontId="2"/>
  </si>
  <si>
    <t>②送金額、評価額＋送金額で設定する場合</t>
    <rPh sb="1" eb="4">
      <t>ソウキンガク</t>
    </rPh>
    <rPh sb="5" eb="8">
      <t>ヒョウカガク</t>
    </rPh>
    <rPh sb="9" eb="12">
      <t>ソウキンガク</t>
    </rPh>
    <rPh sb="13" eb="15">
      <t>セッテイ</t>
    </rPh>
    <rPh sb="17" eb="19">
      <t>バアイ</t>
    </rPh>
    <phoneticPr fontId="2"/>
  </si>
  <si>
    <t>別添「送金の内容」も記入してください。</t>
    <rPh sb="10" eb="12">
      <t>キニュウ</t>
    </rPh>
    <phoneticPr fontId="2"/>
  </si>
  <si>
    <t>※ 本葉で表示される送金額は、別添より送金済の金額（建値）と送金済金額（円換算金額）を引き込んだ数値を表示します</t>
    <rPh sb="39" eb="41">
      <t>キンガク</t>
    </rPh>
    <rPh sb="43" eb="44">
      <t>ヒ</t>
    </rPh>
    <rPh sb="45" eb="46">
      <t>コ</t>
    </rPh>
    <rPh sb="48" eb="50">
      <t>スウチ</t>
    </rPh>
    <rPh sb="51" eb="53">
      <t>ヒョウジ</t>
    </rPh>
    <phoneticPr fontId="2"/>
  </si>
  <si>
    <t>換算率</t>
    <rPh sb="0" eb="3">
      <t>カンサンリツ</t>
    </rPh>
    <phoneticPr fontId="2"/>
  </si>
  <si>
    <t>投資先企業の通貨が異なる場合には、通貨は【J37セル】を換算率は【AE16セル】を上書きしてください</t>
    <rPh sb="0" eb="3">
      <t>トウシサキ</t>
    </rPh>
    <rPh sb="3" eb="5">
      <t>キギョウ</t>
    </rPh>
    <rPh sb="12" eb="14">
      <t>バアイ</t>
    </rPh>
    <rPh sb="17" eb="19">
      <t>ツウカ</t>
    </rPh>
    <rPh sb="28" eb="31">
      <t>カンサンリツ</t>
    </rPh>
    <phoneticPr fontId="2"/>
  </si>
  <si>
    <t>換算率は、申込書の投資先企業（被保険投資の相手方）で選択した換算率を引き込んでいます。</t>
    <rPh sb="5" eb="8">
      <t>モウシコミショ</t>
    </rPh>
    <rPh sb="9" eb="12">
      <t>トウシサキ</t>
    </rPh>
    <rPh sb="12" eb="14">
      <t>キギョウ</t>
    </rPh>
    <rPh sb="15" eb="20">
      <t>ヒホケントウシ</t>
    </rPh>
    <rPh sb="21" eb="24">
      <t>アイテガタ</t>
    </rPh>
    <rPh sb="34" eb="35">
      <t>ヒ</t>
    </rPh>
    <rPh sb="36" eb="37">
      <t>コ</t>
    </rPh>
    <phoneticPr fontId="2"/>
  </si>
  <si>
    <t>　【申請書の記入要領】</t>
    <rPh sb="2" eb="5">
      <t>シンセイショ</t>
    </rPh>
    <rPh sb="6" eb="8">
      <t>キニュウ</t>
    </rPh>
    <rPh sb="8" eb="10">
      <t>ヨウリョウ</t>
    </rPh>
    <phoneticPr fontId="2"/>
  </si>
  <si>
    <t>申請日：</t>
    <rPh sb="0" eb="2">
      <t>シンセイ</t>
    </rPh>
    <rPh sb="2" eb="3">
      <t>ビ</t>
    </rPh>
    <phoneticPr fontId="2"/>
  </si>
  <si>
    <r>
      <t>送金の内容</t>
    </r>
    <r>
      <rPr>
        <b/>
        <sz val="10"/>
        <rFont val="ＭＳ Ｐゴシック"/>
        <family val="3"/>
        <charset val="128"/>
      </rPr>
      <t xml:space="preserve"> </t>
    </r>
    <r>
      <rPr>
        <b/>
        <sz val="10"/>
        <color indexed="10"/>
        <rFont val="ＭＳ Ｐゴシック"/>
        <family val="3"/>
        <charset val="128"/>
      </rPr>
      <t>（再投資先企業１が対象）</t>
    </r>
    <rPh sb="0" eb="2">
      <t>ソウキン</t>
    </rPh>
    <rPh sb="3" eb="5">
      <t>ナイヨウ</t>
    </rPh>
    <rPh sb="7" eb="11">
      <t>サイトウシサキ</t>
    </rPh>
    <rPh sb="11" eb="13">
      <t>キギョウ</t>
    </rPh>
    <rPh sb="15" eb="17">
      <t>タイショウ</t>
    </rPh>
    <phoneticPr fontId="2"/>
  </si>
  <si>
    <t>以下のいずれかに該当する場合は送金毎に記入してください。該当しない場合は送金（１）にまとめて記入していただいても構いません</t>
    <phoneticPr fontId="2"/>
  </si>
  <si>
    <t>①</t>
    <phoneticPr fontId="2"/>
  </si>
  <si>
    <t>②</t>
    <phoneticPr fontId="2"/>
  </si>
  <si>
    <t>③</t>
    <phoneticPr fontId="2"/>
  </si>
  <si>
    <t>送金毎にＴＴＢレートの設定を希望する場合（対価の額の設定方法が純資産額の場合は設定出来ません）</t>
    <phoneticPr fontId="2"/>
  </si>
  <si>
    <t>加重平均による換算率の設定を希望する場合　※送金完了分のみで演算します</t>
    <phoneticPr fontId="2"/>
  </si>
  <si>
    <t>全て送金完了ではなく、送金予定を含む場合</t>
    <phoneticPr fontId="2"/>
  </si>
  <si>
    <t xml:space="preserve"> 換算率は、①送金日（複数回の場合は加重平均または送金毎） ②申込月１日 ③証券記載（更新の場合）のいずれかを選択できます</t>
    <phoneticPr fontId="2"/>
  </si>
  <si>
    <t xml:space="preserve">ホームページの当月１日の為替相場（参照先の右列数値）→
</t>
    <rPh sb="7" eb="9">
      <t>トウゲツ</t>
    </rPh>
    <rPh sb="10" eb="11">
      <t>ニチ</t>
    </rPh>
    <rPh sb="12" eb="14">
      <t>カワセ</t>
    </rPh>
    <rPh sb="14" eb="16">
      <t>ソウバ</t>
    </rPh>
    <rPh sb="17" eb="20">
      <t>サンショウサキ</t>
    </rPh>
    <rPh sb="21" eb="22">
      <t>ミギ</t>
    </rPh>
    <rPh sb="22" eb="23">
      <t>レツ</t>
    </rPh>
    <rPh sb="23" eb="25">
      <t>スウチ</t>
    </rPh>
    <phoneticPr fontId="2"/>
  </si>
  <si>
    <t>送金額</t>
    <rPh sb="0" eb="3">
      <t>ソウキンガク</t>
    </rPh>
    <phoneticPr fontId="2"/>
  </si>
  <si>
    <t>［ 建値 ］</t>
    <phoneticPr fontId="2"/>
  </si>
  <si>
    <t>［ TTBレート ］</t>
    <phoneticPr fontId="2"/>
  </si>
  <si>
    <t>［ 円換算値 ］</t>
    <phoneticPr fontId="2"/>
  </si>
  <si>
    <t xml:space="preserve"> ・ 株式等の取得に要した金額のうち、株式（出資）相当額（送金手数料、Ｔａｘ等を含まない）を記入してください</t>
    <phoneticPr fontId="2"/>
  </si>
  <si>
    <t xml:space="preserve"> ・ 表示通貨が異なる場合は、上書きしてください</t>
    <phoneticPr fontId="2"/>
  </si>
  <si>
    <t xml:space="preserve"> ・ 送金日レートをご希望の場合は、送金日毎にTTBレートを記入してください。上記で表示通貨を上書きした場合には、同通貨のTTBレートを記入してください</t>
    <phoneticPr fontId="2"/>
  </si>
  <si>
    <t xml:space="preserve"> ・ 加重平均レートをご希望の場合は、下記の「加重平均による換算率の計算事例」を参照してください。加重平均レートは演算されますのでご留意ください</t>
    <phoneticPr fontId="2"/>
  </si>
  <si>
    <t xml:space="preserve"> ・ 換算率は少数点第４位まで有効です（第５位を切り捨て）</t>
    <phoneticPr fontId="2"/>
  </si>
  <si>
    <t xml:space="preserve"> ・ 送金が完了しているものは、円換算値が演算されます</t>
    <phoneticPr fontId="2"/>
  </si>
  <si>
    <t xml:space="preserve"> ・ 送金予定の金額については送金確定後、「送金確定通知書」の提出をもって保険契約締結となります</t>
    <phoneticPr fontId="2"/>
  </si>
  <si>
    <t xml:space="preserve">  ※ 円建の場合は建値の通貨を"JPY"としたうえ、TTBレートを"1.0000"と記入してください</t>
    <phoneticPr fontId="2"/>
  </si>
  <si>
    <t xml:space="preserve">  ※ 「送金確定通知書」は送金確定後１ヵ月以内に送金のエビデンス資料を添えて提出してください</t>
    <phoneticPr fontId="2"/>
  </si>
  <si>
    <t>《ご参考：加重平均による換算率の計算事例》</t>
    <rPh sb="2" eb="4">
      <t>サンコウ</t>
    </rPh>
    <rPh sb="5" eb="9">
      <t>カジュウヘイキン</t>
    </rPh>
    <rPh sb="12" eb="15">
      <t>カンサンリツ</t>
    </rPh>
    <rPh sb="16" eb="20">
      <t>ケイサンジレイ</t>
    </rPh>
    <phoneticPr fontId="2"/>
  </si>
  <si>
    <t>各回の送金額を考慮したＴＴＢレートの平均値を換算率としたい場合には、加重平均による換算率を選択します。計算事例は次のとおり</t>
    <rPh sb="0" eb="2">
      <t>カクカイ</t>
    </rPh>
    <rPh sb="3" eb="6">
      <t>ソウキンガク</t>
    </rPh>
    <rPh sb="7" eb="9">
      <t>コウリョ</t>
    </rPh>
    <rPh sb="18" eb="21">
      <t>ヘイキンチ</t>
    </rPh>
    <rPh sb="22" eb="25">
      <t>カンサンリツ</t>
    </rPh>
    <rPh sb="29" eb="31">
      <t>バアイ</t>
    </rPh>
    <rPh sb="34" eb="36">
      <t>カジュウ</t>
    </rPh>
    <rPh sb="36" eb="38">
      <t>ヘイキン</t>
    </rPh>
    <rPh sb="41" eb="44">
      <t>カンサンリツ</t>
    </rPh>
    <rPh sb="45" eb="47">
      <t>センタク</t>
    </rPh>
    <rPh sb="51" eb="53">
      <t>ケイサン</t>
    </rPh>
    <rPh sb="53" eb="55">
      <t>ジレイ</t>
    </rPh>
    <rPh sb="56" eb="57">
      <t>ツギ</t>
    </rPh>
    <phoneticPr fontId="2"/>
  </si>
  <si>
    <t>　　加重平均換算率＝</t>
    <rPh sb="2" eb="9">
      <t>カジュウヘイキンカンサンリツ</t>
    </rPh>
    <phoneticPr fontId="2"/>
  </si>
  <si>
    <t>　　邦貨合計額162,000千円÷送金合計額1,500千USD＝108.00円/㌦</t>
    <rPh sb="2" eb="4">
      <t>ホウカ</t>
    </rPh>
    <rPh sb="4" eb="7">
      <t>ゴウケイガク</t>
    </rPh>
    <rPh sb="14" eb="15">
      <t>セン</t>
    </rPh>
    <rPh sb="15" eb="16">
      <t>エン</t>
    </rPh>
    <rPh sb="17" eb="21">
      <t>ソウキンゴウケイ</t>
    </rPh>
    <rPh sb="21" eb="22">
      <t>ガク</t>
    </rPh>
    <rPh sb="27" eb="28">
      <t>セン</t>
    </rPh>
    <rPh sb="38" eb="39">
      <t>エン</t>
    </rPh>
    <phoneticPr fontId="2"/>
  </si>
  <si>
    <t>送金額で取得した株式数が判明する場合には、株式数を記入してください</t>
    <phoneticPr fontId="2"/>
  </si>
  <si>
    <t>該当株式数</t>
    <rPh sb="0" eb="2">
      <t>ガイトウ</t>
    </rPh>
    <rPh sb="2" eb="5">
      <t>カブシキスウ</t>
    </rPh>
    <phoneticPr fontId="2"/>
  </si>
  <si>
    <t>送金済金額合計</t>
    <rPh sb="0" eb="3">
      <t>ソウキンスミ</t>
    </rPh>
    <rPh sb="3" eb="7">
      <t>キンガクゴウケイ</t>
    </rPh>
    <phoneticPr fontId="2"/>
  </si>
  <si>
    <t>お申込みいただいた送金のうち、送金が完了しているもの（今回の引受対象となるもの）の合計金額が演算されます</t>
    <rPh sb="41" eb="43">
      <t>ゴウケイ</t>
    </rPh>
    <phoneticPr fontId="2"/>
  </si>
  <si>
    <t>保険金額</t>
    <rPh sb="0" eb="4">
      <t>ホケンキンガク</t>
    </rPh>
    <phoneticPr fontId="2"/>
  </si>
  <si>
    <t>保険対象金額と保険金額</t>
    <rPh sb="0" eb="6">
      <t>ホケンタイショウキンガク</t>
    </rPh>
    <rPh sb="7" eb="11">
      <t>ホケンキンガク</t>
    </rPh>
    <phoneticPr fontId="2"/>
  </si>
  <si>
    <t>保険対象金額（円換算金額）は自動計算します。同金額に付保率を乗じた金額が保険金額となります</t>
    <rPh sb="0" eb="2">
      <t>ホケン</t>
    </rPh>
    <rPh sb="7" eb="8">
      <t>エン</t>
    </rPh>
    <rPh sb="8" eb="10">
      <t>カンサン</t>
    </rPh>
    <rPh sb="10" eb="12">
      <t>キンガク</t>
    </rPh>
    <rPh sb="14" eb="16">
      <t>ジドウ</t>
    </rPh>
    <rPh sb="16" eb="18">
      <t>ケイサン</t>
    </rPh>
    <rPh sb="22" eb="23">
      <t>ドウ</t>
    </rPh>
    <rPh sb="23" eb="25">
      <t>キンガク</t>
    </rPh>
    <rPh sb="26" eb="27">
      <t>ツ</t>
    </rPh>
    <rPh sb="28" eb="29">
      <t>リツ</t>
    </rPh>
    <rPh sb="36" eb="40">
      <t>ホケンキンガク</t>
    </rPh>
    <phoneticPr fontId="2"/>
  </si>
  <si>
    <t>上記送金済金額合計に付保率を乗じた金額が送金額に係る保険金額となります</t>
    <rPh sb="0" eb="2">
      <t>ジョウキ</t>
    </rPh>
    <rPh sb="2" eb="4">
      <t>ソウキン</t>
    </rPh>
    <rPh sb="4" eb="5">
      <t>スミ</t>
    </rPh>
    <rPh sb="5" eb="7">
      <t>キンガク</t>
    </rPh>
    <rPh sb="7" eb="9">
      <t>ゴウケイ</t>
    </rPh>
    <rPh sb="10" eb="11">
      <t>ツ</t>
    </rPh>
    <rPh sb="12" eb="13">
      <t>リツ</t>
    </rPh>
    <rPh sb="20" eb="23">
      <t>ソウキンガク</t>
    </rPh>
    <rPh sb="24" eb="25">
      <t>カカ</t>
    </rPh>
    <rPh sb="26" eb="30">
      <t>ホケンキンガク</t>
    </rPh>
    <phoneticPr fontId="2"/>
  </si>
  <si>
    <t>（以下の１または２のいずれか該当するものをチェックしてください。）</t>
    <rPh sb="1" eb="3">
      <t>イカ</t>
    </rPh>
    <rPh sb="14" eb="16">
      <t>ガイトウ</t>
    </rPh>
    <phoneticPr fontId="2"/>
  </si>
  <si>
    <t>　【１．に該当する場合】</t>
    <rPh sb="5" eb="7">
      <t>ガイトウ</t>
    </rPh>
    <rPh sb="9" eb="11">
      <t>バアイ</t>
    </rPh>
    <phoneticPr fontId="2"/>
  </si>
  <si>
    <t>未監査の理由</t>
    <rPh sb="0" eb="3">
      <t>ミカンサ</t>
    </rPh>
    <rPh sb="4" eb="6">
      <t>リユウ</t>
    </rPh>
    <phoneticPr fontId="2"/>
  </si>
  <si>
    <t>　【２．に該当する場合】</t>
    <rPh sb="5" eb="7">
      <t>ガイトウ</t>
    </rPh>
    <rPh sb="9" eb="11">
      <t>バアイ</t>
    </rPh>
    <phoneticPr fontId="2"/>
  </si>
  <si>
    <t>申請書に記載の財務数値等は以下の未監査財務諸表等に基づくものであり、保険申込時点において内容に相違がないと認識していること。尚、当該書類は以下の被保険者に係る公認会計士等による監査又はレビュー予定の当年度の連結／単体財務諸表等の作成に際して採用されるものであること。</t>
    <rPh sb="0" eb="3">
      <t>シンセイショ</t>
    </rPh>
    <rPh sb="4" eb="6">
      <t>キサイ</t>
    </rPh>
    <rPh sb="7" eb="9">
      <t>ザイム</t>
    </rPh>
    <rPh sb="9" eb="11">
      <t>スウチ</t>
    </rPh>
    <rPh sb="11" eb="12">
      <t>トウ</t>
    </rPh>
    <rPh sb="13" eb="15">
      <t>イカ</t>
    </rPh>
    <rPh sb="25" eb="26">
      <t>モト</t>
    </rPh>
    <rPh sb="34" eb="36">
      <t>ホケン</t>
    </rPh>
    <rPh sb="36" eb="38">
      <t>モウシコミ</t>
    </rPh>
    <rPh sb="38" eb="40">
      <t>ジテン</t>
    </rPh>
    <rPh sb="44" eb="46">
      <t>ナイヨウ</t>
    </rPh>
    <rPh sb="47" eb="49">
      <t>ソウイ</t>
    </rPh>
    <rPh sb="53" eb="55">
      <t>ニンシキ</t>
    </rPh>
    <rPh sb="62" eb="63">
      <t>ナオ</t>
    </rPh>
    <rPh sb="64" eb="66">
      <t>トウガイ</t>
    </rPh>
    <rPh sb="66" eb="68">
      <t>ショルイ</t>
    </rPh>
    <phoneticPr fontId="2"/>
  </si>
  <si>
    <t>申請書に記載の財務数値等は以下の提出書類に基づくものであり、保険申込時点において内容に相違がないと認識していること。</t>
    <rPh sb="0" eb="3">
      <t>シンセイショ</t>
    </rPh>
    <rPh sb="4" eb="6">
      <t>キサイ</t>
    </rPh>
    <rPh sb="7" eb="9">
      <t>ザイム</t>
    </rPh>
    <rPh sb="9" eb="11">
      <t>スウチ</t>
    </rPh>
    <rPh sb="11" eb="12">
      <t>トウ</t>
    </rPh>
    <rPh sb="13" eb="15">
      <t>イカ</t>
    </rPh>
    <rPh sb="16" eb="18">
      <t>テイシュツ</t>
    </rPh>
    <rPh sb="18" eb="20">
      <t>ショルイ</t>
    </rPh>
    <rPh sb="21" eb="22">
      <t>モト</t>
    </rPh>
    <rPh sb="30" eb="32">
      <t>ホケン</t>
    </rPh>
    <rPh sb="32" eb="34">
      <t>モウシコミ</t>
    </rPh>
    <rPh sb="34" eb="36">
      <t>ジテン</t>
    </rPh>
    <rPh sb="40" eb="42">
      <t>ナイヨウ</t>
    </rPh>
    <rPh sb="43" eb="45">
      <t>ソウイ</t>
    </rPh>
    <rPh sb="49" eb="51">
      <t>ニンシキ</t>
    </rPh>
    <phoneticPr fontId="2"/>
  </si>
  <si>
    <t>再投資先企業てん補申請書</t>
    <rPh sb="0" eb="6">
      <t>サイトウシサキキギョウ</t>
    </rPh>
    <rPh sb="8" eb="9">
      <t>ポ</t>
    </rPh>
    <rPh sb="9" eb="12">
      <t>シンセイショ</t>
    </rPh>
    <phoneticPr fontId="2"/>
  </si>
  <si>
    <r>
      <t>２．再投資先企業の申込内容　</t>
    </r>
    <r>
      <rPr>
        <sz val="9"/>
        <rFont val="ＭＳ Ｐゴシック"/>
        <family val="3"/>
        <charset val="128"/>
      </rPr>
      <t>※今回の投資実施後（予定を含む）の合計数値で記載してください。</t>
    </r>
    <rPh sb="2" eb="3">
      <t>サイ</t>
    </rPh>
    <rPh sb="3" eb="6">
      <t>トウシサキ</t>
    </rPh>
    <rPh sb="6" eb="8">
      <t>キギョウ</t>
    </rPh>
    <rPh sb="9" eb="11">
      <t>モウシコミ</t>
    </rPh>
    <rPh sb="11" eb="13">
      <t>ナイヨウ</t>
    </rPh>
    <rPh sb="20" eb="22">
      <t>ジッシ</t>
    </rPh>
    <rPh sb="22" eb="23">
      <t>ゴ</t>
    </rPh>
    <rPh sb="31" eb="33">
      <t>ゴウケイ</t>
    </rPh>
    <rPh sb="33" eb="35">
      <t>スウチ</t>
    </rPh>
    <rPh sb="36" eb="38">
      <t>キサイ</t>
    </rPh>
    <phoneticPr fontId="2"/>
  </si>
  <si>
    <t>再投資先企業の概要</t>
    <rPh sb="0" eb="4">
      <t>サイトウシサキ</t>
    </rPh>
    <rPh sb="4" eb="6">
      <t>キギョウ</t>
    </rPh>
    <rPh sb="7" eb="9">
      <t>ガイヨウ</t>
    </rPh>
    <phoneticPr fontId="2"/>
  </si>
  <si>
    <t>保険の申込内容</t>
    <rPh sb="0" eb="2">
      <t>ホケン</t>
    </rPh>
    <rPh sb="3" eb="5">
      <t>モウシコミ</t>
    </rPh>
    <rPh sb="5" eb="7">
      <t>ナイヨウ</t>
    </rPh>
    <phoneticPr fontId="2"/>
  </si>
  <si>
    <t>保険対象金額</t>
    <rPh sb="0" eb="2">
      <t>ホケン</t>
    </rPh>
    <rPh sb="2" eb="4">
      <t>タイショウ</t>
    </rPh>
    <rPh sb="4" eb="6">
      <t>キンガク</t>
    </rPh>
    <phoneticPr fontId="2"/>
  </si>
  <si>
    <t>出資金持分</t>
    <rPh sb="0" eb="3">
      <t>シュッシキン</t>
    </rPh>
    <rPh sb="3" eb="5">
      <t>モチブン</t>
    </rPh>
    <phoneticPr fontId="2"/>
  </si>
  <si>
    <t>被保険投資の相手方及び上記再投資先企業に係る出資、貸付金債権のフローを示したスキーム図（中間法人が存在する場合は同法人を含む）を添付してください</t>
    <rPh sb="0" eb="1">
      <t>ヒ</t>
    </rPh>
    <rPh sb="1" eb="3">
      <t>ホケン</t>
    </rPh>
    <rPh sb="3" eb="5">
      <t>トウシ</t>
    </rPh>
    <rPh sb="6" eb="9">
      <t>アイテガタ</t>
    </rPh>
    <rPh sb="9" eb="10">
      <t>オヨ</t>
    </rPh>
    <rPh sb="11" eb="13">
      <t>ジョウキ</t>
    </rPh>
    <rPh sb="13" eb="14">
      <t>サイ</t>
    </rPh>
    <rPh sb="14" eb="16">
      <t>トウシ</t>
    </rPh>
    <rPh sb="16" eb="17">
      <t>サキ</t>
    </rPh>
    <rPh sb="17" eb="19">
      <t>キギョウ</t>
    </rPh>
    <rPh sb="20" eb="21">
      <t>カカ</t>
    </rPh>
    <rPh sb="22" eb="24">
      <t>シュッシ</t>
    </rPh>
    <rPh sb="25" eb="27">
      <t>カシツケ</t>
    </rPh>
    <rPh sb="27" eb="28">
      <t>キン</t>
    </rPh>
    <rPh sb="28" eb="30">
      <t>サイケン</t>
    </rPh>
    <rPh sb="35" eb="36">
      <t>シメ</t>
    </rPh>
    <rPh sb="42" eb="43">
      <t>ズ</t>
    </rPh>
    <rPh sb="44" eb="46">
      <t>チュウカン</t>
    </rPh>
    <rPh sb="46" eb="48">
      <t>ホウジン</t>
    </rPh>
    <rPh sb="49" eb="51">
      <t>ソンザイ</t>
    </rPh>
    <rPh sb="53" eb="55">
      <t>バアイ</t>
    </rPh>
    <rPh sb="56" eb="57">
      <t>ドウ</t>
    </rPh>
    <rPh sb="57" eb="59">
      <t>ホウジン</t>
    </rPh>
    <rPh sb="60" eb="61">
      <t>フク</t>
    </rPh>
    <rPh sb="64" eb="66">
      <t>テンプ</t>
    </rPh>
    <phoneticPr fontId="2"/>
  </si>
  <si>
    <t>再投資先企業に係る損失のみをてん補する場合、上記２の保険対象金額（円換算金額の合計金額）に付保率を乗じたものが保険金額となります。なお、出資金、貸付金債権の円換算金額を分別表記していますが、合計金額はａならびにｂの建値合計金額から算出しておりますのでご留意ください</t>
    <rPh sb="0" eb="1">
      <t>サイ</t>
    </rPh>
    <rPh sb="1" eb="4">
      <t>トウシサキ</t>
    </rPh>
    <rPh sb="4" eb="6">
      <t>キギョウ</t>
    </rPh>
    <rPh sb="7" eb="8">
      <t>カカ</t>
    </rPh>
    <rPh sb="9" eb="11">
      <t>ソンシツ</t>
    </rPh>
    <rPh sb="16" eb="17">
      <t>ポ</t>
    </rPh>
    <rPh sb="19" eb="21">
      <t>バアイ</t>
    </rPh>
    <rPh sb="22" eb="24">
      <t>ジョウキ</t>
    </rPh>
    <rPh sb="33" eb="36">
      <t>エンカンサン</t>
    </rPh>
    <rPh sb="36" eb="38">
      <t>キンガク</t>
    </rPh>
    <rPh sb="39" eb="41">
      <t>ゴウケイ</t>
    </rPh>
    <rPh sb="41" eb="43">
      <t>キンガク</t>
    </rPh>
    <rPh sb="55" eb="57">
      <t>ホケン</t>
    </rPh>
    <rPh sb="57" eb="59">
      <t>キンガク</t>
    </rPh>
    <rPh sb="68" eb="71">
      <t>シュッシキン</t>
    </rPh>
    <rPh sb="72" eb="74">
      <t>カシツケ</t>
    </rPh>
    <rPh sb="74" eb="75">
      <t>キン</t>
    </rPh>
    <rPh sb="75" eb="77">
      <t>サイケン</t>
    </rPh>
    <rPh sb="78" eb="81">
      <t>エンカンサン</t>
    </rPh>
    <rPh sb="81" eb="83">
      <t>キンガク</t>
    </rPh>
    <rPh sb="84" eb="86">
      <t>ブンベツ</t>
    </rPh>
    <rPh sb="126" eb="128">
      <t>リュウイ</t>
    </rPh>
    <phoneticPr fontId="2"/>
  </si>
  <si>
    <t>保険対象金額の設定方法はａ．評価額（簿価又は時価）、b．送金額、ｃ．両方の組み合わせ、のいずれかより選択してください</t>
    <rPh sb="0" eb="2">
      <t>ホケン</t>
    </rPh>
    <rPh sb="2" eb="6">
      <t>タイショウキンガク</t>
    </rPh>
    <rPh sb="7" eb="11">
      <t>セッテイホウホウ</t>
    </rPh>
    <rPh sb="14" eb="16">
      <t>ヒョウカ</t>
    </rPh>
    <rPh sb="16" eb="17">
      <t>ガク</t>
    </rPh>
    <rPh sb="18" eb="20">
      <t>ボカ</t>
    </rPh>
    <rPh sb="20" eb="21">
      <t>マタ</t>
    </rPh>
    <rPh sb="22" eb="24">
      <t>ジカ</t>
    </rPh>
    <rPh sb="28" eb="31">
      <t>ソウキンガク</t>
    </rPh>
    <rPh sb="34" eb="36">
      <t>リョウホウ</t>
    </rPh>
    <rPh sb="37" eb="38">
      <t>ク</t>
    </rPh>
    <rPh sb="39" eb="40">
      <t>ア</t>
    </rPh>
    <phoneticPr fontId="2"/>
  </si>
  <si>
    <t xml:space="preserve"> ・ 再投資企業の株主（持分主）名及び出資比率をご記入ください</t>
    <rPh sb="3" eb="6">
      <t>サイトウシ</t>
    </rPh>
    <phoneticPr fontId="2"/>
  </si>
  <si>
    <t xml:space="preserve"> ・ 出資持分比率は、貴社→投資先企業（被保険投資の相手方）→中間法人→再投資先企業までの換算持分比率を記入してください</t>
    <rPh sb="11" eb="13">
      <t>キシャ</t>
    </rPh>
    <rPh sb="20" eb="25">
      <t>ヒホケントウシ</t>
    </rPh>
    <rPh sb="26" eb="29">
      <t>アイテガタ</t>
    </rPh>
    <rPh sb="36" eb="40">
      <t>サイトウシサキ</t>
    </rPh>
    <rPh sb="45" eb="47">
      <t>カンサン</t>
    </rPh>
    <rPh sb="47" eb="51">
      <t>モチブンヒリツ</t>
    </rPh>
    <rPh sb="52" eb="54">
      <t>キニュウ</t>
    </rPh>
    <phoneticPr fontId="2"/>
  </si>
  <si>
    <t>海外投資（株式等）保険約款ならびに海外投資保険手続細則（以下、手続細則）の規定に基づき、下記のとおり申請します。
申請にあたり、手続細則第２条三で規定する書類において、当該被保険投資の相手方が株式等を取得している法人（以下「再投資先企業」という。）の株式等及び貸付金債権の評価額が特定できることを約します。</t>
    <rPh sb="17" eb="21">
      <t>カイガイトウシ</t>
    </rPh>
    <rPh sb="21" eb="23">
      <t>ホケン</t>
    </rPh>
    <rPh sb="23" eb="25">
      <t>テツヅ</t>
    </rPh>
    <rPh sb="25" eb="27">
      <t>サイソク</t>
    </rPh>
    <rPh sb="28" eb="30">
      <t>イカ</t>
    </rPh>
    <rPh sb="31" eb="35">
      <t>テツヅキサイソク</t>
    </rPh>
    <rPh sb="64" eb="68">
      <t>テツヅキサイソク</t>
    </rPh>
    <rPh sb="68" eb="69">
      <t>ダイ</t>
    </rPh>
    <rPh sb="70" eb="71">
      <t>ジョウ</t>
    </rPh>
    <rPh sb="71" eb="72">
      <t>サン</t>
    </rPh>
    <rPh sb="77" eb="79">
      <t>ショルイ</t>
    </rPh>
    <phoneticPr fontId="2"/>
  </si>
  <si>
    <t>※ 記入してください</t>
    <rPh sb="2" eb="4">
      <t>キニュウ</t>
    </rPh>
    <phoneticPr fontId="2"/>
  </si>
  <si>
    <t>23/3改正で廃止</t>
    <rPh sb="4" eb="6">
      <t>カイセイ</t>
    </rPh>
    <rPh sb="7" eb="9">
      <t>ハイシ</t>
    </rPh>
    <phoneticPr fontId="2"/>
  </si>
  <si>
    <t>【１社目】保険対象金額/送金予定を含まない（建値）</t>
    <rPh sb="2" eb="3">
      <t>シャ</t>
    </rPh>
    <rPh sb="3" eb="4">
      <t>メ</t>
    </rPh>
    <rPh sb="5" eb="7">
      <t>ホケン</t>
    </rPh>
    <rPh sb="7" eb="9">
      <t>タイショウ</t>
    </rPh>
    <rPh sb="9" eb="11">
      <t>キンガク</t>
    </rPh>
    <rPh sb="12" eb="14">
      <t>ソウキン</t>
    </rPh>
    <rPh sb="14" eb="16">
      <t>ヨテイ</t>
    </rPh>
    <rPh sb="17" eb="18">
      <t>フク</t>
    </rPh>
    <rPh sb="22" eb="24">
      <t>タテネ</t>
    </rPh>
    <phoneticPr fontId="2"/>
  </si>
  <si>
    <t>【１社目】保険金額/付保率考慮後の保険対象金額（円）</t>
    <rPh sb="5" eb="7">
      <t>ホケン</t>
    </rPh>
    <rPh sb="7" eb="9">
      <t>キンガク</t>
    </rPh>
    <rPh sb="10" eb="12">
      <t>フホ</t>
    </rPh>
    <rPh sb="12" eb="13">
      <t>リツ</t>
    </rPh>
    <rPh sb="13" eb="15">
      <t>コウリョ</t>
    </rPh>
    <rPh sb="15" eb="16">
      <t>ゴ</t>
    </rPh>
    <rPh sb="17" eb="19">
      <t>ホケン</t>
    </rPh>
    <rPh sb="19" eb="21">
      <t>タイショウ</t>
    </rPh>
    <rPh sb="21" eb="23">
      <t>キンガク</t>
    </rPh>
    <rPh sb="24" eb="25">
      <t>エン</t>
    </rPh>
    <phoneticPr fontId="2"/>
  </si>
  <si>
    <t>【１社目】保険対象金額/送金予定を含まない（円）</t>
    <rPh sb="2" eb="3">
      <t>シャ</t>
    </rPh>
    <rPh sb="3" eb="4">
      <t>メ</t>
    </rPh>
    <rPh sb="5" eb="7">
      <t>ホケン</t>
    </rPh>
    <rPh sb="7" eb="9">
      <t>タイショウ</t>
    </rPh>
    <rPh sb="9" eb="11">
      <t>キンガク</t>
    </rPh>
    <rPh sb="12" eb="14">
      <t>ソウキン</t>
    </rPh>
    <rPh sb="14" eb="16">
      <t>ヨテイ</t>
    </rPh>
    <rPh sb="17" eb="18">
      <t>フク</t>
    </rPh>
    <rPh sb="22" eb="23">
      <t>エン</t>
    </rPh>
    <phoneticPr fontId="2"/>
  </si>
  <si>
    <t>M29</t>
    <phoneticPr fontId="2"/>
  </si>
  <si>
    <t>保険対象企業の評価額（簿価、時価）、送金額（送金済）の建値。再投資先企業１が主要な事業資産として指定されていなければ保険対象額（建値）と一致</t>
    <rPh sb="0" eb="2">
      <t>ホケン</t>
    </rPh>
    <rPh sb="2" eb="4">
      <t>タイショウ</t>
    </rPh>
    <rPh sb="4" eb="6">
      <t>キギョウ</t>
    </rPh>
    <rPh sb="7" eb="10">
      <t>ヒョウカガク</t>
    </rPh>
    <rPh sb="11" eb="13">
      <t>ボカ</t>
    </rPh>
    <rPh sb="14" eb="16">
      <t>ジカ</t>
    </rPh>
    <rPh sb="18" eb="21">
      <t>ソウキンガク</t>
    </rPh>
    <rPh sb="22" eb="25">
      <t>ソウキンスミ</t>
    </rPh>
    <rPh sb="27" eb="29">
      <t>タテネ</t>
    </rPh>
    <rPh sb="30" eb="36">
      <t>サイトウシサキキギョウ</t>
    </rPh>
    <rPh sb="38" eb="40">
      <t>シュヨウ</t>
    </rPh>
    <rPh sb="41" eb="45">
      <t>ジギョウシサン</t>
    </rPh>
    <rPh sb="48" eb="50">
      <t>シテイ</t>
    </rPh>
    <rPh sb="58" eb="60">
      <t>ホケン</t>
    </rPh>
    <rPh sb="60" eb="62">
      <t>タイショウ</t>
    </rPh>
    <rPh sb="62" eb="63">
      <t>ガク</t>
    </rPh>
    <rPh sb="64" eb="66">
      <t>タテネ</t>
    </rPh>
    <rPh sb="68" eb="70">
      <t>イッチ</t>
    </rPh>
    <phoneticPr fontId="2"/>
  </si>
  <si>
    <t>同上の建値×換算率で計算した保険対象額（円換算金額）。保険対象額の（円換算金額）と一致</t>
    <rPh sb="0" eb="2">
      <t>ドウジョウ</t>
    </rPh>
    <rPh sb="3" eb="5">
      <t>タテネ</t>
    </rPh>
    <rPh sb="6" eb="8">
      <t>カンサン</t>
    </rPh>
    <rPh sb="8" eb="9">
      <t>リツ</t>
    </rPh>
    <rPh sb="10" eb="12">
      <t>ケイサン</t>
    </rPh>
    <rPh sb="14" eb="19">
      <t>ホケンタイショウガク</t>
    </rPh>
    <rPh sb="20" eb="25">
      <t>エンカンサンキンガク</t>
    </rPh>
    <rPh sb="27" eb="32">
      <t>ホケンタイショウガク</t>
    </rPh>
    <rPh sb="34" eb="37">
      <t>エンカンサン</t>
    </rPh>
    <rPh sb="37" eb="39">
      <t>キンガク</t>
    </rPh>
    <rPh sb="41" eb="43">
      <t>イッチ</t>
    </rPh>
    <phoneticPr fontId="2"/>
  </si>
  <si>
    <t>同上の円換算金額に付保率を乗じた金額。主要な事業資産として指定が無ければ保険金額、指定があれば対価の額に付保率を乗じた数値が保険金額となる→お客様説明したことを案件審査表で確認するために引込み</t>
    <rPh sb="0" eb="2">
      <t>ドウジョウ</t>
    </rPh>
    <rPh sb="3" eb="6">
      <t>エンカンサン</t>
    </rPh>
    <rPh sb="6" eb="8">
      <t>キンガク</t>
    </rPh>
    <rPh sb="9" eb="11">
      <t>フホ</t>
    </rPh>
    <rPh sb="11" eb="12">
      <t>リツ</t>
    </rPh>
    <rPh sb="13" eb="14">
      <t>ジョウ</t>
    </rPh>
    <rPh sb="16" eb="18">
      <t>キンガク</t>
    </rPh>
    <rPh sb="41" eb="43">
      <t>シテイ</t>
    </rPh>
    <rPh sb="47" eb="49">
      <t>タイカ</t>
    </rPh>
    <rPh sb="50" eb="51">
      <t>ガク</t>
    </rPh>
    <rPh sb="71" eb="73">
      <t>キャクサマ</t>
    </rPh>
    <rPh sb="73" eb="75">
      <t>セツメイ</t>
    </rPh>
    <rPh sb="80" eb="82">
      <t>アンケン</t>
    </rPh>
    <rPh sb="82" eb="84">
      <t>シンサ</t>
    </rPh>
    <rPh sb="84" eb="85">
      <t>ヒョウ</t>
    </rPh>
    <rPh sb="86" eb="88">
      <t>カクニン</t>
    </rPh>
    <rPh sb="93" eb="95">
      <t>ヒキコ</t>
    </rPh>
    <phoneticPr fontId="2"/>
  </si>
  <si>
    <t>【２社目】保険対象金額/送金予定を含まない（建値）</t>
    <rPh sb="2" eb="3">
      <t>シャ</t>
    </rPh>
    <rPh sb="3" eb="4">
      <t>メ</t>
    </rPh>
    <rPh sb="5" eb="7">
      <t>ホケン</t>
    </rPh>
    <rPh sb="7" eb="9">
      <t>タイショウ</t>
    </rPh>
    <rPh sb="9" eb="11">
      <t>キンガク</t>
    </rPh>
    <rPh sb="12" eb="14">
      <t>ソウキン</t>
    </rPh>
    <rPh sb="14" eb="16">
      <t>ヨテイ</t>
    </rPh>
    <rPh sb="17" eb="18">
      <t>フク</t>
    </rPh>
    <rPh sb="22" eb="24">
      <t>タテネ</t>
    </rPh>
    <phoneticPr fontId="2"/>
  </si>
  <si>
    <t>【２社目】保険対象金額/送金予定を含まない（円）</t>
    <rPh sb="2" eb="3">
      <t>シャ</t>
    </rPh>
    <rPh sb="3" eb="4">
      <t>メ</t>
    </rPh>
    <rPh sb="5" eb="7">
      <t>ホケン</t>
    </rPh>
    <rPh sb="7" eb="9">
      <t>タイショウ</t>
    </rPh>
    <rPh sb="9" eb="11">
      <t>キンガク</t>
    </rPh>
    <rPh sb="12" eb="14">
      <t>ソウキン</t>
    </rPh>
    <rPh sb="14" eb="16">
      <t>ヨテイ</t>
    </rPh>
    <rPh sb="17" eb="18">
      <t>フク</t>
    </rPh>
    <rPh sb="22" eb="23">
      <t>エン</t>
    </rPh>
    <phoneticPr fontId="2"/>
  </si>
  <si>
    <t>【２社目】保険金額/付保率考慮後の保険対象金額（円）</t>
    <rPh sb="5" eb="7">
      <t>ホケン</t>
    </rPh>
    <rPh sb="7" eb="9">
      <t>キンガク</t>
    </rPh>
    <rPh sb="10" eb="12">
      <t>フホ</t>
    </rPh>
    <rPh sb="12" eb="13">
      <t>リツ</t>
    </rPh>
    <rPh sb="13" eb="15">
      <t>コウリョ</t>
    </rPh>
    <rPh sb="15" eb="16">
      <t>ゴ</t>
    </rPh>
    <rPh sb="17" eb="19">
      <t>ホケン</t>
    </rPh>
    <rPh sb="19" eb="21">
      <t>タイショウ</t>
    </rPh>
    <rPh sb="21" eb="23">
      <t>キンガク</t>
    </rPh>
    <rPh sb="24" eb="25">
      <t>エン</t>
    </rPh>
    <phoneticPr fontId="2"/>
  </si>
  <si>
    <t>E44、K44</t>
    <phoneticPr fontId="2"/>
  </si>
  <si>
    <t>R44</t>
    <phoneticPr fontId="2"/>
  </si>
  <si>
    <t>R44、N25</t>
    <phoneticPr fontId="2"/>
  </si>
  <si>
    <t>M46</t>
    <phoneticPr fontId="2"/>
  </si>
  <si>
    <t>保険対象企業の評価額（簿価、時価）の建値。再投資先企業２が主要な事業資産として指定されていなければ保険対象額（建値）と一致</t>
    <rPh sb="0" eb="2">
      <t>ホケン</t>
    </rPh>
    <rPh sb="2" eb="4">
      <t>タイショウ</t>
    </rPh>
    <rPh sb="4" eb="6">
      <t>キギョウ</t>
    </rPh>
    <rPh sb="7" eb="10">
      <t>ヒョウカガク</t>
    </rPh>
    <rPh sb="11" eb="13">
      <t>ボカ</t>
    </rPh>
    <rPh sb="14" eb="16">
      <t>ジカ</t>
    </rPh>
    <rPh sb="18" eb="20">
      <t>タテネ</t>
    </rPh>
    <rPh sb="21" eb="27">
      <t>サイトウシサキキギョウ</t>
    </rPh>
    <rPh sb="29" eb="31">
      <t>シュヨウ</t>
    </rPh>
    <rPh sb="32" eb="36">
      <t>ジギョウシサン</t>
    </rPh>
    <rPh sb="39" eb="41">
      <t>シテイ</t>
    </rPh>
    <rPh sb="49" eb="51">
      <t>ホケン</t>
    </rPh>
    <rPh sb="51" eb="53">
      <t>タイショウ</t>
    </rPh>
    <rPh sb="53" eb="54">
      <t>ガク</t>
    </rPh>
    <rPh sb="55" eb="57">
      <t>タテネ</t>
    </rPh>
    <rPh sb="59" eb="61">
      <t>イッチ</t>
    </rPh>
    <phoneticPr fontId="2"/>
  </si>
  <si>
    <t>E61</t>
    <phoneticPr fontId="2"/>
  </si>
  <si>
    <t>R61</t>
    <phoneticPr fontId="2"/>
  </si>
  <si>
    <t>R61、N25</t>
    <phoneticPr fontId="2"/>
  </si>
  <si>
    <t>申請書V39を参照している（”１”は評価額、”２”は送金額、”３”は両方）。送金を含む”２”、”３”の場合はQ42、含まない（評価額のみ）の場合はH42を引込み</t>
    <rPh sb="0" eb="3">
      <t>シンセイショ</t>
    </rPh>
    <rPh sb="7" eb="9">
      <t>サンショウ</t>
    </rPh>
    <rPh sb="18" eb="20">
      <t>ヒョウカ</t>
    </rPh>
    <rPh sb="20" eb="21">
      <t>ガク</t>
    </rPh>
    <rPh sb="26" eb="29">
      <t>ソウキンガク</t>
    </rPh>
    <rPh sb="34" eb="36">
      <t>リョウホウ</t>
    </rPh>
    <rPh sb="38" eb="40">
      <t>ソウキン</t>
    </rPh>
    <rPh sb="41" eb="42">
      <t>フク</t>
    </rPh>
    <rPh sb="51" eb="53">
      <t>バアイ</t>
    </rPh>
    <rPh sb="58" eb="59">
      <t>フク</t>
    </rPh>
    <rPh sb="63" eb="65">
      <t>ヒョウカ</t>
    </rPh>
    <rPh sb="65" eb="66">
      <t>ガク</t>
    </rPh>
    <rPh sb="70" eb="72">
      <t>バアイ</t>
    </rPh>
    <rPh sb="77" eb="79">
      <t>ヒキコ</t>
    </rPh>
    <phoneticPr fontId="2"/>
  </si>
  <si>
    <t>H42、Q42</t>
    <phoneticPr fontId="2"/>
  </si>
  <si>
    <t>評価額のみとなるためH59を引込み</t>
    <rPh sb="0" eb="2">
      <t>ヒョウカ</t>
    </rPh>
    <rPh sb="2" eb="3">
      <t>ガク</t>
    </rPh>
    <rPh sb="14" eb="16">
      <t>ヒキコ</t>
    </rPh>
    <phoneticPr fontId="2"/>
  </si>
  <si>
    <t>H59</t>
    <phoneticPr fontId="2"/>
  </si>
  <si>
    <t>23/4改正で文言変更（特約対象を保険対象に変更）</t>
    <rPh sb="4" eb="6">
      <t>カイセイ</t>
    </rPh>
    <rPh sb="7" eb="11">
      <t>モンゴンヘンコウ</t>
    </rPh>
    <rPh sb="12" eb="14">
      <t>トクヤク</t>
    </rPh>
    <rPh sb="14" eb="16">
      <t>タイショウ</t>
    </rPh>
    <rPh sb="17" eb="19">
      <t>ホケン</t>
    </rPh>
    <rPh sb="19" eb="21">
      <t>タイショウ</t>
    </rPh>
    <rPh sb="22" eb="24">
      <t>ヘンコウ</t>
    </rPh>
    <phoneticPr fontId="2"/>
  </si>
  <si>
    <t>23/5改正で文言変更（特約対象を保険対象に変更）</t>
    <rPh sb="4" eb="6">
      <t>カイセイ</t>
    </rPh>
    <rPh sb="7" eb="11">
      <t>モンゴンヘンコウ</t>
    </rPh>
    <rPh sb="12" eb="14">
      <t>トクヤク</t>
    </rPh>
    <rPh sb="14" eb="16">
      <t>タイショウ</t>
    </rPh>
    <rPh sb="17" eb="19">
      <t>ホケン</t>
    </rPh>
    <rPh sb="19" eb="21">
      <t>タイショウ</t>
    </rPh>
    <rPh sb="22" eb="24">
      <t>ヘンコウ</t>
    </rPh>
    <phoneticPr fontId="2"/>
  </si>
  <si>
    <t>23/6改正で文言変更（特約対象を保険対象に変更）</t>
    <rPh sb="4" eb="6">
      <t>カイセイ</t>
    </rPh>
    <rPh sb="7" eb="11">
      <t>モンゴンヘンコウ</t>
    </rPh>
    <rPh sb="12" eb="14">
      <t>トクヤク</t>
    </rPh>
    <rPh sb="14" eb="16">
      <t>タイショウ</t>
    </rPh>
    <rPh sb="17" eb="19">
      <t>ホケン</t>
    </rPh>
    <rPh sb="19" eb="21">
      <t>タイショウ</t>
    </rPh>
    <rPh sb="22" eb="24">
      <t>ヘンコウ</t>
    </rPh>
    <phoneticPr fontId="2"/>
  </si>
  <si>
    <t>23/7改正で文言変更（特約対象を保険対象に変更）</t>
    <rPh sb="4" eb="6">
      <t>カイセイ</t>
    </rPh>
    <rPh sb="7" eb="11">
      <t>モンゴンヘンコウ</t>
    </rPh>
    <rPh sb="12" eb="14">
      <t>トクヤク</t>
    </rPh>
    <rPh sb="14" eb="16">
      <t>タイショウ</t>
    </rPh>
    <rPh sb="17" eb="19">
      <t>ホケン</t>
    </rPh>
    <rPh sb="19" eb="21">
      <t>タイショウ</t>
    </rPh>
    <rPh sb="22" eb="24">
      <t>ヘンコウ</t>
    </rPh>
    <phoneticPr fontId="2"/>
  </si>
  <si>
    <t>23/8改正で文言変更（特約対象を保険対象に変更）</t>
    <rPh sb="4" eb="6">
      <t>カイセイ</t>
    </rPh>
    <rPh sb="7" eb="11">
      <t>モンゴンヘンコウ</t>
    </rPh>
    <rPh sb="12" eb="14">
      <t>トクヤク</t>
    </rPh>
    <rPh sb="14" eb="16">
      <t>タイショウ</t>
    </rPh>
    <rPh sb="17" eb="19">
      <t>ホケン</t>
    </rPh>
    <rPh sb="19" eb="21">
      <t>タイショウ</t>
    </rPh>
    <rPh sb="22" eb="24">
      <t>ヘンコウ</t>
    </rPh>
    <phoneticPr fontId="2"/>
  </si>
  <si>
    <t>23/9改正で文言変更（特約対象を保険対象に変更）</t>
    <rPh sb="4" eb="6">
      <t>カイセイ</t>
    </rPh>
    <rPh sb="7" eb="11">
      <t>モンゴンヘンコウ</t>
    </rPh>
    <rPh sb="12" eb="14">
      <t>トクヤク</t>
    </rPh>
    <rPh sb="14" eb="16">
      <t>タイショウ</t>
    </rPh>
    <rPh sb="17" eb="19">
      <t>ホケン</t>
    </rPh>
    <rPh sb="19" eb="21">
      <t>タイショウ</t>
    </rPh>
    <rPh sb="22" eb="24">
      <t>ヘンコウ</t>
    </rPh>
    <phoneticPr fontId="2"/>
  </si>
  <si>
    <t>23/10改正で文言変更（特約対象を保険対象に変更）</t>
    <rPh sb="5" eb="7">
      <t>カイセイ</t>
    </rPh>
    <rPh sb="8" eb="12">
      <t>モンゴンヘンコウ</t>
    </rPh>
    <rPh sb="13" eb="15">
      <t>トクヤク</t>
    </rPh>
    <rPh sb="15" eb="17">
      <t>タイショウ</t>
    </rPh>
    <rPh sb="18" eb="20">
      <t>ホケン</t>
    </rPh>
    <rPh sb="20" eb="22">
      <t>タイショウ</t>
    </rPh>
    <rPh sb="23" eb="25">
      <t>ヘンコウ</t>
    </rPh>
    <phoneticPr fontId="2"/>
  </si>
  <si>
    <t>23/11改正で文言変更（特約対象を保険対象に変更）</t>
    <rPh sb="5" eb="7">
      <t>カイセイ</t>
    </rPh>
    <rPh sb="8" eb="12">
      <t>モンゴンヘンコウ</t>
    </rPh>
    <rPh sb="13" eb="15">
      <t>トクヤク</t>
    </rPh>
    <rPh sb="15" eb="17">
      <t>タイショウ</t>
    </rPh>
    <rPh sb="18" eb="20">
      <t>ホケン</t>
    </rPh>
    <rPh sb="20" eb="22">
      <t>タイショウ</t>
    </rPh>
    <rPh sb="23" eb="25">
      <t>ヘンコウ</t>
    </rPh>
    <phoneticPr fontId="2"/>
  </si>
  <si>
    <t>【１社目】保険対象金額/送金予定を含む（建値）</t>
    <rPh sb="2" eb="3">
      <t>シャ</t>
    </rPh>
    <rPh sb="3" eb="4">
      <t>メ</t>
    </rPh>
    <rPh sb="5" eb="7">
      <t>ホケン</t>
    </rPh>
    <rPh sb="7" eb="9">
      <t>タイショウ</t>
    </rPh>
    <rPh sb="9" eb="11">
      <t>キンガク</t>
    </rPh>
    <rPh sb="12" eb="14">
      <t>ソウキン</t>
    </rPh>
    <rPh sb="14" eb="16">
      <t>ヨテイ</t>
    </rPh>
    <rPh sb="17" eb="18">
      <t>フク</t>
    </rPh>
    <rPh sb="20" eb="22">
      <t>タテネ</t>
    </rPh>
    <phoneticPr fontId="2"/>
  </si>
  <si>
    <t>【１社目】保険対象企業名</t>
    <rPh sb="2" eb="3">
      <t>シャ</t>
    </rPh>
    <rPh sb="3" eb="4">
      <t>メ</t>
    </rPh>
    <rPh sb="5" eb="7">
      <t>ホケン</t>
    </rPh>
    <rPh sb="7" eb="9">
      <t>タイショウ</t>
    </rPh>
    <rPh sb="9" eb="11">
      <t>キギョウ</t>
    </rPh>
    <rPh sb="11" eb="12">
      <t>メイ</t>
    </rPh>
    <phoneticPr fontId="2"/>
  </si>
  <si>
    <t>【２社目】保険対象金額/送金予定を含む（建値）</t>
    <rPh sb="2" eb="3">
      <t>シャ</t>
    </rPh>
    <rPh sb="3" eb="4">
      <t>メ</t>
    </rPh>
    <rPh sb="5" eb="7">
      <t>ホケン</t>
    </rPh>
    <rPh sb="7" eb="9">
      <t>タイショウ</t>
    </rPh>
    <rPh sb="9" eb="11">
      <t>キンガク</t>
    </rPh>
    <rPh sb="12" eb="14">
      <t>ソウキン</t>
    </rPh>
    <rPh sb="14" eb="16">
      <t>ヨテイ</t>
    </rPh>
    <rPh sb="17" eb="18">
      <t>フク</t>
    </rPh>
    <rPh sb="20" eb="22">
      <t>タテネ</t>
    </rPh>
    <phoneticPr fontId="2"/>
  </si>
  <si>
    <t>【２社目】保険対象企業名</t>
    <rPh sb="2" eb="3">
      <t>シャ</t>
    </rPh>
    <rPh sb="3" eb="4">
      <t>メ</t>
    </rPh>
    <rPh sb="5" eb="7">
      <t>ホケン</t>
    </rPh>
    <rPh sb="7" eb="9">
      <t>タイショウ</t>
    </rPh>
    <rPh sb="9" eb="11">
      <t>キギョウ</t>
    </rPh>
    <rPh sb="11" eb="12">
      <t>メイ</t>
    </rPh>
    <phoneticPr fontId="2"/>
  </si>
  <si>
    <t>送金の内容シートから引込み。２社目は保険対象金額（建値）と同額となるため不要</t>
    <rPh sb="0" eb="2">
      <t>ソウキン</t>
    </rPh>
    <rPh sb="3" eb="5">
      <t>ナイヨウ</t>
    </rPh>
    <rPh sb="10" eb="12">
      <t>ヒキコ</t>
    </rPh>
    <rPh sb="15" eb="16">
      <t>シャ</t>
    </rPh>
    <rPh sb="16" eb="17">
      <t>メ</t>
    </rPh>
    <rPh sb="18" eb="20">
      <t>ホケン</t>
    </rPh>
    <rPh sb="20" eb="22">
      <t>タイショウ</t>
    </rPh>
    <rPh sb="22" eb="24">
      <t>キンガク</t>
    </rPh>
    <rPh sb="25" eb="27">
      <t>タテネ</t>
    </rPh>
    <rPh sb="29" eb="31">
      <t>ドウガク</t>
    </rPh>
    <rPh sb="36" eb="38">
      <t>フヨウ</t>
    </rPh>
    <phoneticPr fontId="2"/>
  </si>
  <si>
    <t>E30</t>
    <phoneticPr fontId="2"/>
  </si>
  <si>
    <t>E47</t>
    <phoneticPr fontId="2"/>
  </si>
  <si>
    <t>企業名：</t>
    <rPh sb="0" eb="3">
      <t>キギョウメイ</t>
    </rPh>
    <phoneticPr fontId="2"/>
  </si>
  <si>
    <t>住所：</t>
    <rPh sb="0" eb="2">
      <t>ジュウショ</t>
    </rPh>
    <phoneticPr fontId="2"/>
  </si>
  <si>
    <t>代表者名：</t>
    <rPh sb="0" eb="4">
      <t>ダイヒョウシャメイ</t>
    </rPh>
    <phoneticPr fontId="2"/>
  </si>
  <si>
    <t>保険申込書の破線部分 （X174セル からAR191セルを値貼りつけしたもの） のデータを以下の水色部分に貼付してください</t>
    <rPh sb="0" eb="2">
      <t>ホケン</t>
    </rPh>
    <rPh sb="2" eb="5">
      <t>モウシコミショ</t>
    </rPh>
    <rPh sb="29" eb="31">
      <t>アタイハ</t>
    </rPh>
    <rPh sb="45" eb="47">
      <t>イカ</t>
    </rPh>
    <rPh sb="48" eb="50">
      <t>ミズイロ</t>
    </rPh>
    <rPh sb="50" eb="52">
      <t>ブブン</t>
    </rPh>
    <rPh sb="53" eb="55">
      <t>チョウフ</t>
    </rPh>
    <phoneticPr fontId="2"/>
  </si>
  <si>
    <t>保険対象金額の設定にあたり未監査の財務諸表等の数値を参照する場合、又はその他資料等を参照する場合（未監査の財務諸表等でも確認できない場合）は、本別添をご記載の上申請書に添えてご提出ください。詳細につきましては以下ご確認ください。</t>
    <rPh sb="0" eb="6">
      <t>ホケンタイショウキンガク</t>
    </rPh>
    <rPh sb="80" eb="83">
      <t>シンセイショ</t>
    </rPh>
    <phoneticPr fontId="2"/>
  </si>
  <si>
    <t>保険対象金額の設定にあたり、未監査の財務諸表等を用いる場合、かつ当該未監査財務諸表等を用いて被保険者に係る当年度の連結／単体財務諸表等（公認会計士等による監査又はレビュー予定）を作成する場合（被保険投資の相手方、中間法人を通じて間接的に被保険者に繋がる場合を含む）は、未監査財務諸表等に関する情報及び未監査理由並びに当該未監査財務諸表を用いて作成する被保険者に係る公認会計士等による監査又はレビュー予定の当年度の連結／単体財務諸表等についてご記載ください。</t>
    <rPh sb="0" eb="4">
      <t>ホケンタイショウ</t>
    </rPh>
    <rPh sb="4" eb="6">
      <t>キンガク</t>
    </rPh>
    <phoneticPr fontId="2"/>
  </si>
  <si>
    <t>保険対象金額の設定にあたり提出する書類について、下記の通りであることを表明し、保証します。</t>
    <rPh sb="0" eb="6">
      <t>ホケンタイショウキンガク</t>
    </rPh>
    <rPh sb="7" eb="9">
      <t>セッテイ</t>
    </rPh>
    <rPh sb="13" eb="15">
      <t>テイシュツ</t>
    </rPh>
    <rPh sb="17" eb="19">
      <t>ショルイ</t>
    </rPh>
    <rPh sb="24" eb="26">
      <t>カキ</t>
    </rPh>
    <rPh sb="27" eb="28">
      <t>トオ</t>
    </rPh>
    <rPh sb="35" eb="37">
      <t>ヒョウメイ</t>
    </rPh>
    <rPh sb="39" eb="41">
      <t>ホショウ</t>
    </rPh>
    <phoneticPr fontId="2"/>
  </si>
  <si>
    <t>保険対象金額の設定にあたり、１に該当しない場合は、参照する資料に関する情報及び財務諸表を作成されていない理由についてご記載ください。尚、本件に該当する一事例として以下が想定されます。
＜該当する事例＞
再投資先企業に対して設立出資金を払い込んでいる（被保険投資の相手方を通じて間接的に払い込んでいる場合を含む）が、両社は設立後決算期を経過しておらず財務諸表を作成していない。
被保険者の財務諸表上では、払込金と同設立出資に係る諸経費の合計額を計上しており同金額で保険申込したい。</t>
    <rPh sb="0" eb="6">
      <t>ホケンタイショウキンガク</t>
    </rPh>
    <rPh sb="93" eb="95">
      <t>ガイトウ</t>
    </rPh>
    <rPh sb="97" eb="99">
      <t>ジレイ</t>
    </rPh>
    <rPh sb="108" eb="109">
      <t>タイ</t>
    </rPh>
    <rPh sb="111" eb="115">
      <t>セツリツシュッシ</t>
    </rPh>
    <rPh sb="115" eb="116">
      <t>キン</t>
    </rPh>
    <rPh sb="117" eb="118">
      <t>ハラ</t>
    </rPh>
    <rPh sb="119" eb="120">
      <t>コ</t>
    </rPh>
    <rPh sb="157" eb="159">
      <t>リョウシャ</t>
    </rPh>
    <rPh sb="160" eb="163">
      <t>セツリツゴ</t>
    </rPh>
    <rPh sb="163" eb="166">
      <t>ケッサンキ</t>
    </rPh>
    <rPh sb="167" eb="169">
      <t>ケイカ</t>
    </rPh>
    <rPh sb="174" eb="178">
      <t>ザイムショヒョウ</t>
    </rPh>
    <rPh sb="188" eb="192">
      <t>ヒホケンシャ</t>
    </rPh>
    <rPh sb="193" eb="198">
      <t>ザイムショヒョウジョウ</t>
    </rPh>
    <rPh sb="205" eb="210">
      <t>ドウセツリツシュッシ</t>
    </rPh>
    <rPh sb="211" eb="212">
      <t>カカ</t>
    </rPh>
    <rPh sb="213" eb="216">
      <t>ショケイヒ</t>
    </rPh>
    <rPh sb="217" eb="220">
      <t>ゴウケイガク</t>
    </rPh>
    <rPh sb="221" eb="223">
      <t>ケイジョウ</t>
    </rPh>
    <rPh sb="227" eb="230">
      <t>ドウキンガク</t>
    </rPh>
    <rPh sb="231" eb="235">
      <t>ホケンモウシコミ</t>
    </rPh>
    <phoneticPr fontId="2"/>
  </si>
  <si>
    <t>１．申請書記載の財務数値等が計上されている財務諸表等が未監査である場合</t>
    <rPh sb="2" eb="5">
      <t>シンセイショ</t>
    </rPh>
    <rPh sb="5" eb="7">
      <t>キサイ</t>
    </rPh>
    <rPh sb="8" eb="13">
      <t>ザイムスウチトウ</t>
    </rPh>
    <rPh sb="14" eb="16">
      <t>ケイジョウ</t>
    </rPh>
    <rPh sb="21" eb="25">
      <t>ザイムショヒョウ</t>
    </rPh>
    <rPh sb="25" eb="26">
      <t>トウ</t>
    </rPh>
    <rPh sb="27" eb="30">
      <t>ミカンサ</t>
    </rPh>
    <rPh sb="33" eb="35">
      <t>バアイ</t>
    </rPh>
    <phoneticPr fontId="2"/>
  </si>
  <si>
    <t>２．上述以外（申請書記載の財務数値等が未監査財務諸表等でも確認できない場合）</t>
    <rPh sb="2" eb="4">
      <t>ジョウジュツ</t>
    </rPh>
    <rPh sb="4" eb="6">
      <t>イガイ</t>
    </rPh>
    <rPh sb="7" eb="10">
      <t>シンセイショ</t>
    </rPh>
    <rPh sb="10" eb="12">
      <t>キサイ</t>
    </rPh>
    <rPh sb="13" eb="15">
      <t>ザイム</t>
    </rPh>
    <rPh sb="15" eb="17">
      <t>スウチ</t>
    </rPh>
    <rPh sb="17" eb="18">
      <t>トウ</t>
    </rPh>
    <rPh sb="19" eb="26">
      <t>ミカンサザイムショヒョウ</t>
    </rPh>
    <rPh sb="26" eb="27">
      <t>トウ</t>
    </rPh>
    <rPh sb="29" eb="31">
      <t>カクニン</t>
    </rPh>
    <rPh sb="35" eb="37">
      <t>バアイ</t>
    </rPh>
    <phoneticPr fontId="2"/>
  </si>
  <si>
    <t>USD</t>
  </si>
  <si>
    <t>EUR</t>
  </si>
  <si>
    <t>CNY</t>
  </si>
  <si>
    <t>AED</t>
  </si>
  <si>
    <t>AFA</t>
  </si>
  <si>
    <t>ARA</t>
  </si>
  <si>
    <t>ATS</t>
  </si>
  <si>
    <t>AUD</t>
  </si>
  <si>
    <t>BDT</t>
  </si>
  <si>
    <t>BEF</t>
  </si>
  <si>
    <t>BHD</t>
  </si>
  <si>
    <t>BOB</t>
  </si>
  <si>
    <t>BRL</t>
  </si>
  <si>
    <t>CAD</t>
  </si>
  <si>
    <t>CAR</t>
  </si>
  <si>
    <t>CHF</t>
  </si>
  <si>
    <t>CLP</t>
  </si>
  <si>
    <t>COP</t>
  </si>
  <si>
    <t>CRC</t>
  </si>
  <si>
    <t>CSK</t>
  </si>
  <si>
    <t>CUP</t>
  </si>
  <si>
    <t>CZK</t>
  </si>
  <si>
    <t>DEM</t>
  </si>
  <si>
    <t>DKK</t>
  </si>
  <si>
    <t>DDM</t>
  </si>
  <si>
    <t>DZD</t>
  </si>
  <si>
    <t>EGP</t>
  </si>
  <si>
    <t>ESP</t>
  </si>
  <si>
    <t>FIM</t>
  </si>
  <si>
    <t>FRF</t>
  </si>
  <si>
    <t>GBP</t>
  </si>
  <si>
    <t>GHC</t>
  </si>
  <si>
    <t>GRD</t>
  </si>
  <si>
    <t>GTQ</t>
  </si>
  <si>
    <t>HKD</t>
  </si>
  <si>
    <t>HNL</t>
  </si>
  <si>
    <t>HUF</t>
  </si>
  <si>
    <t>IDR</t>
  </si>
  <si>
    <t>IEP</t>
  </si>
  <si>
    <t>INR</t>
  </si>
  <si>
    <t>IQD</t>
  </si>
  <si>
    <t>IRR</t>
  </si>
  <si>
    <t>ITL</t>
  </si>
  <si>
    <t>JMD</t>
  </si>
  <si>
    <t>JPY</t>
  </si>
  <si>
    <t>KES</t>
  </si>
  <si>
    <t>KRW</t>
  </si>
  <si>
    <t>KWD</t>
  </si>
  <si>
    <t>LAK</t>
  </si>
  <si>
    <t>LKR</t>
  </si>
  <si>
    <t>LUF</t>
  </si>
  <si>
    <t>LYD</t>
  </si>
  <si>
    <t>MAD</t>
  </si>
  <si>
    <t>MXN</t>
  </si>
  <si>
    <t>MXP</t>
  </si>
  <si>
    <t>MYK</t>
  </si>
  <si>
    <t>MYR</t>
  </si>
  <si>
    <t>NGN</t>
  </si>
  <si>
    <t>NLG</t>
  </si>
  <si>
    <t>NOK</t>
  </si>
  <si>
    <t>NPR</t>
  </si>
  <si>
    <t>NZD</t>
  </si>
  <si>
    <t>OMR</t>
  </si>
  <si>
    <t>PEI</t>
  </si>
  <si>
    <t>PGK</t>
  </si>
  <si>
    <t>PHP</t>
  </si>
  <si>
    <t>PKR</t>
  </si>
  <si>
    <t>PLN</t>
  </si>
  <si>
    <t>PLZ</t>
  </si>
  <si>
    <t>PTE</t>
  </si>
  <si>
    <t>PYG</t>
  </si>
  <si>
    <t>QAR</t>
  </si>
  <si>
    <t>RUB</t>
  </si>
  <si>
    <t>SAR</t>
  </si>
  <si>
    <t>SEK</t>
  </si>
  <si>
    <t>SGD</t>
  </si>
  <si>
    <t>SKK</t>
  </si>
  <si>
    <t>SYP</t>
  </si>
  <si>
    <t>THB</t>
  </si>
  <si>
    <t>TND</t>
  </si>
  <si>
    <t>TRL</t>
  </si>
  <si>
    <t>TRY</t>
  </si>
  <si>
    <t>TWD</t>
  </si>
  <si>
    <t>UYP</t>
  </si>
  <si>
    <t>VEB</t>
  </si>
  <si>
    <t>VND</t>
  </si>
  <si>
    <t>XAF</t>
  </si>
  <si>
    <t>XEU</t>
  </si>
  <si>
    <t>YER</t>
  </si>
  <si>
    <t>YTL</t>
  </si>
  <si>
    <t>YUN</t>
  </si>
  <si>
    <t>ZAR</t>
  </si>
  <si>
    <t>ZWD</t>
  </si>
  <si>
    <t>その他</t>
    <rPh sb="2" eb="3">
      <t>タ</t>
    </rPh>
    <phoneticPr fontId="1"/>
  </si>
  <si>
    <t>保険金請求時の損失額算定は、保険金額の設定に用いた企業の財務諸表等に基づき実施いたしますのでご留意ください</t>
    <phoneticPr fontId="2"/>
  </si>
  <si>
    <t>保険申込の際には、申込日を記入したうえでPDFファイルにて電子申請いただくとともに、本Excelファイルもご提出ください</t>
  </si>
  <si>
    <t>※ 本ファイルにご記入いただいた内容をシステムにデータ取込みするため、確定した本ファイルもメール等でご提出をお願いします</t>
    <phoneticPr fontId="2"/>
  </si>
  <si>
    <t>【ＮＥＸＩ使用欄】</t>
    <rPh sb="5" eb="8">
      <t>シヨウラン</t>
    </rPh>
    <phoneticPr fontId="2"/>
  </si>
  <si>
    <t>再投資先企業１</t>
    <rPh sb="0" eb="6">
      <t>サイトウシサキキギョウ</t>
    </rPh>
    <phoneticPr fontId="2"/>
  </si>
  <si>
    <t>再投資先企業2</t>
    <rPh sb="0" eb="6">
      <t>サイトウシサキキギョウ</t>
    </rPh>
    <phoneticPr fontId="2"/>
  </si>
  <si>
    <t>投資先企業</t>
    <rPh sb="0" eb="5">
      <t>トウシサキキギョウ</t>
    </rPh>
    <phoneticPr fontId="2"/>
  </si>
  <si>
    <t>保険金額</t>
    <rPh sb="0" eb="4">
      <t>ホケンキンガク</t>
    </rPh>
    <phoneticPr fontId="2"/>
  </si>
  <si>
    <t>送金予定を含む</t>
    <rPh sb="0" eb="4">
      <t>ソウキンヨテイ</t>
    </rPh>
    <rPh sb="5" eb="6">
      <t>フク</t>
    </rPh>
    <phoneticPr fontId="2"/>
  </si>
  <si>
    <t>送金予定含まない</t>
    <rPh sb="0" eb="4">
      <t>ソウキンヨテイ</t>
    </rPh>
    <rPh sb="4" eb="5">
      <t>フク</t>
    </rPh>
    <phoneticPr fontId="2"/>
  </si>
  <si>
    <t>確認欄</t>
    <rPh sb="0" eb="3">
      <t>カクニンラン</t>
    </rPh>
    <phoneticPr fontId="2"/>
  </si>
  <si>
    <t>判定</t>
    <rPh sb="0" eb="2">
      <t>ハンテイ</t>
    </rPh>
    <phoneticPr fontId="2"/>
  </si>
  <si>
    <t>送金予定含まない</t>
    <rPh sb="0" eb="5">
      <t>ソウキンヨテイフク</t>
    </rPh>
    <phoneticPr fontId="2"/>
  </si>
  <si>
    <t>保険金額の超過に係るチェック</t>
    <rPh sb="0" eb="4">
      <t>ホケンキンガク</t>
    </rPh>
    <rPh sb="5" eb="7">
      <t>チョウカ</t>
    </rPh>
    <rPh sb="8" eb="9">
      <t>カカ</t>
    </rPh>
    <phoneticPr fontId="2"/>
  </si>
  <si>
    <t>別紙様式第19</t>
    <phoneticPr fontId="2"/>
  </si>
  <si>
    <t>別紙様式第19・別添１</t>
    <phoneticPr fontId="2"/>
  </si>
  <si>
    <t>別紙様式第19・別添２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</si>
</sst>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quot;月&quot;"/>
    <numFmt numFmtId="177" formatCode="yy&quot;年&quot;m&quot;月&quot;d&quot;日&quot;"/>
    <numFmt numFmtId="178" formatCode="yy&quot;年&quot;m&quot;月&quot;"/>
    <numFmt numFmtId="179" formatCode="0.000%"/>
    <numFmt numFmtId="180" formatCode="#,##0;&quot;▲ &quot;#,##0"/>
    <numFmt numFmtId="181" formatCode="#,##0.00;&quot;▲ &quot;#,##0.00"/>
    <numFmt numFmtId="182" formatCode="0.0%"/>
    <numFmt numFmtId="183" formatCode="#,##0.000;&quot;▲ &quot;#,##0.000"/>
    <numFmt numFmtId="184" formatCode="#,##0.0000;&quot;▲ &quot;#,##0.0000"/>
    <numFmt numFmtId="185" formatCode="#,##0&quot;年&quot;"/>
    <numFmt numFmtId="186" formatCode="yyyy&quot;年&quot;m&quot;月&quot;d&quot;日&quot;;@"/>
    <numFmt numFmtId="187" formatCode="0.0000;&quot;▲ &quot;0.0000"/>
    <numFmt numFmtId="188" formatCode="#,##0.00&quot; USD&quot;"/>
    <numFmt numFmtId="189" formatCode="#,##0.00&quot; 円/㌦&quot;"/>
    <numFmt numFmtId="190" formatCode="#,##0&quot; 円&quot;"/>
    <numFmt numFmtId="191" formatCode="#,##0_);[Red]\(#,##0\)"/>
    <numFmt numFmtId="192" formatCode="\(#,##0.00\)"/>
    <numFmt numFmtId="193" formatCode="#,##0_ "/>
    <numFmt numFmtId="194" formatCode="yyyy&quot;年&quot;m&quot;月&quot;;@"/>
  </numFmts>
  <fonts count="51">
    <font>
      <sz val="11"/>
      <name val="ＭＳ Ｐゴシック"/>
      <family val="3"/>
      <charset val="128"/>
    </font>
    <font>
      <b/>
      <sz val="12"/>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sz val="8"/>
      <name val="ＭＳ Ｐゴシック"/>
      <family val="3"/>
      <charset val="128"/>
    </font>
    <font>
      <sz val="9"/>
      <name val="Meiryo UI"/>
      <family val="3"/>
      <charset val="128"/>
    </font>
    <font>
      <sz val="13"/>
      <name val="ＭＳ Ｐゴシック"/>
      <family val="3"/>
      <charset val="128"/>
    </font>
    <font>
      <u/>
      <sz val="13"/>
      <name val="ＭＳ Ｐゴシック"/>
      <family val="3"/>
      <charset val="128"/>
    </font>
    <font>
      <b/>
      <u/>
      <sz val="10"/>
      <name val="ＭＳ Ｐゴシック"/>
      <family val="3"/>
      <charset val="128"/>
    </font>
    <font>
      <b/>
      <sz val="10"/>
      <color indexed="10"/>
      <name val="ＭＳ Ｐゴシック"/>
      <family val="3"/>
      <charset val="128"/>
    </font>
    <font>
      <sz val="9"/>
      <name val="Meiryo UI"/>
      <family val="3"/>
      <charset val="128"/>
    </font>
    <font>
      <sz val="9"/>
      <color indexed="10"/>
      <name val="ＭＳ Ｐゴシック"/>
      <family val="3"/>
      <charset val="128"/>
    </font>
    <font>
      <b/>
      <sz val="16"/>
      <name val="ＭＳ Ｐゴシック"/>
      <family val="3"/>
      <charset val="128"/>
    </font>
    <font>
      <sz val="12"/>
      <name val="ＭＳ Ｐゴシック"/>
      <family val="3"/>
      <charset val="128"/>
    </font>
    <font>
      <sz val="11"/>
      <name val="Meiryo UI"/>
      <family val="3"/>
      <charset val="128"/>
    </font>
    <font>
      <b/>
      <sz val="10"/>
      <name val="Meiryo UI"/>
      <family val="3"/>
      <charset val="128"/>
    </font>
    <font>
      <sz val="10"/>
      <name val="Meiryo UI"/>
      <family val="3"/>
      <charset val="128"/>
    </font>
    <font>
      <b/>
      <sz val="11"/>
      <name val="Meiryo UI"/>
      <family val="3"/>
      <charset val="128"/>
    </font>
    <font>
      <b/>
      <sz val="9"/>
      <name val="Meiryo UI"/>
      <family val="3"/>
      <charset val="128"/>
    </font>
    <font>
      <u/>
      <sz val="11"/>
      <color theme="10"/>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9"/>
      <color rgb="FF0000FF"/>
      <name val="ＭＳ Ｐゴシック"/>
      <family val="3"/>
      <charset val="128"/>
    </font>
    <font>
      <sz val="9"/>
      <color theme="0"/>
      <name val="ＭＳ Ｐゴシック"/>
      <family val="3"/>
      <charset val="128"/>
    </font>
    <font>
      <sz val="10"/>
      <color rgb="FF0000FF"/>
      <name val="ＭＳ Ｐゴシック"/>
      <family val="3"/>
      <charset val="128"/>
    </font>
    <font>
      <sz val="9"/>
      <color rgb="FFFF0000"/>
      <name val="ＭＳ Ｐゴシック"/>
      <family val="3"/>
      <charset val="128"/>
    </font>
    <font>
      <sz val="10"/>
      <color theme="1" tint="0.499984740745262"/>
      <name val="ＭＳ Ｐゴシック"/>
      <family val="3"/>
      <charset val="128"/>
    </font>
    <font>
      <sz val="11"/>
      <color theme="0"/>
      <name val="ＭＳ Ｐゴシック"/>
      <family val="3"/>
      <charset val="128"/>
    </font>
    <font>
      <sz val="11"/>
      <color rgb="FFFF0000"/>
      <name val="ＭＳ Ｐゴシック"/>
      <family val="3"/>
      <charset val="128"/>
    </font>
    <font>
      <sz val="10"/>
      <color rgb="FFFF0000"/>
      <name val="ＭＳ Ｐゴシック"/>
      <family val="3"/>
      <charset val="128"/>
    </font>
    <font>
      <sz val="11"/>
      <color theme="1"/>
      <name val="Meiryo UI"/>
      <family val="3"/>
      <charset val="128"/>
    </font>
    <font>
      <sz val="10"/>
      <color theme="1"/>
      <name val="Meiryo UI"/>
      <family val="3"/>
      <charset val="128"/>
    </font>
    <font>
      <sz val="9"/>
      <color theme="1"/>
      <name val="Meiryo UI"/>
      <family val="3"/>
      <charset val="128"/>
    </font>
    <font>
      <b/>
      <sz val="11"/>
      <color theme="0"/>
      <name val="Meiryo UI"/>
      <family val="3"/>
      <charset val="128"/>
    </font>
    <font>
      <sz val="9"/>
      <color theme="0"/>
      <name val="Meiryo UI"/>
      <family val="3"/>
      <charset val="128"/>
    </font>
    <font>
      <sz val="10"/>
      <color rgb="FF0000FF"/>
      <name val="Meiryo UI"/>
      <family val="3"/>
      <charset val="128"/>
    </font>
    <font>
      <b/>
      <sz val="10"/>
      <color theme="1"/>
      <name val="Meiryo UI"/>
      <family val="3"/>
      <charset val="128"/>
    </font>
    <font>
      <sz val="9"/>
      <color rgb="FF000000"/>
      <name val="Meiryo UI"/>
      <family val="3"/>
      <charset val="128"/>
    </font>
    <font>
      <sz val="8"/>
      <color rgb="FF0000FF"/>
      <name val="ＭＳ Ｐゴシック"/>
      <family val="3"/>
      <charset val="128"/>
    </font>
    <font>
      <sz val="10"/>
      <color rgb="FFFF0000"/>
      <name val="Meiryo UI"/>
      <family val="3"/>
      <charset val="128"/>
    </font>
    <font>
      <b/>
      <sz val="11"/>
      <color theme="1"/>
      <name val="Meiryo UI"/>
      <family val="3"/>
      <charset val="128"/>
    </font>
    <font>
      <b/>
      <sz val="11"/>
      <color rgb="FF0000FF"/>
      <name val="Meiryo UI"/>
      <family val="3"/>
      <charset val="128"/>
    </font>
    <font>
      <sz val="9"/>
      <color rgb="FF0000FF"/>
      <name val="Meiryo UI"/>
      <family val="3"/>
      <charset val="128"/>
    </font>
    <font>
      <u/>
      <sz val="9"/>
      <color theme="10"/>
      <name val="Meiryo UI"/>
      <family val="3"/>
      <charset val="128"/>
    </font>
    <font>
      <sz val="9"/>
      <color rgb="FFFF0000"/>
      <name val="Meiryo UI"/>
      <family val="3"/>
      <charset val="128"/>
    </font>
    <font>
      <sz val="11"/>
      <color rgb="FFFF0000"/>
      <name val="Meiryo UI"/>
      <family val="3"/>
      <charset val="128"/>
    </font>
    <font>
      <sz val="11"/>
      <color rgb="FF0000FF"/>
      <name val="Meiryo UI"/>
      <family val="3"/>
      <charset val="128"/>
    </font>
    <font>
      <sz val="9"/>
      <color rgb="FF000000"/>
      <name val="MS UI Gothic"/>
      <family val="3"/>
      <charset val="128"/>
    </font>
  </fonts>
  <fills count="14">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499984740745262"/>
        <bgColor indexed="64"/>
      </patternFill>
    </fill>
    <fill>
      <patternFill patternType="solid">
        <fgColor rgb="FFC0C0C0"/>
        <bgColor indexed="64"/>
      </patternFill>
    </fill>
    <fill>
      <patternFill patternType="solid">
        <fgColor theme="8" tint="0.79998168889431442"/>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medium">
        <color indexed="64"/>
      </right>
      <top style="thin">
        <color indexed="64"/>
      </top>
      <bottom/>
      <diagonal/>
    </border>
    <border>
      <left style="dotted">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top style="medium">
        <color indexed="64"/>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dotted">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theme="1" tint="0.499984740745262"/>
      </top>
      <bottom style="dotted">
        <color theme="1" tint="0.499984740745262"/>
      </bottom>
      <diagonal/>
    </border>
    <border>
      <left style="thin">
        <color indexed="64"/>
      </left>
      <right/>
      <top style="dotted">
        <color theme="1" tint="0.499984740745262"/>
      </top>
      <bottom style="dotted">
        <color theme="1" tint="0.499984740745262"/>
      </bottom>
      <diagonal/>
    </border>
    <border>
      <left style="thin">
        <color indexed="64"/>
      </left>
      <right/>
      <top style="dotted">
        <color theme="1" tint="0.499984740745262"/>
      </top>
      <bottom style="thin">
        <color indexed="64"/>
      </bottom>
      <diagonal/>
    </border>
    <border>
      <left style="thin">
        <color indexed="64"/>
      </left>
      <right style="thin">
        <color indexed="64"/>
      </right>
      <top style="thin">
        <color indexed="64"/>
      </top>
      <bottom style="dotted">
        <color theme="1" tint="0.499984740745262"/>
      </bottom>
      <diagonal/>
    </border>
    <border>
      <left style="thin">
        <color indexed="64"/>
      </left>
      <right/>
      <top style="thin">
        <color indexed="64"/>
      </top>
      <bottom style="dotted">
        <color theme="1" tint="0.499984740745262"/>
      </bottom>
      <diagonal/>
    </border>
    <border>
      <left/>
      <right style="thin">
        <color indexed="64"/>
      </right>
      <top style="thin">
        <color indexed="64"/>
      </top>
      <bottom style="dotted">
        <color theme="1" tint="0.499984740745262"/>
      </bottom>
      <diagonal/>
    </border>
    <border>
      <left/>
      <right style="thin">
        <color indexed="64"/>
      </right>
      <top style="dotted">
        <color theme="1" tint="0.499984740745262"/>
      </top>
      <bottom style="dotted">
        <color theme="1" tint="0.499984740745262"/>
      </bottom>
      <diagonal/>
    </border>
    <border>
      <left/>
      <right style="thin">
        <color indexed="64"/>
      </right>
      <top style="dotted">
        <color theme="1" tint="0.499984740745262"/>
      </top>
      <bottom style="thin">
        <color indexed="64"/>
      </bottom>
      <diagonal/>
    </border>
    <border>
      <left style="thin">
        <color indexed="64"/>
      </left>
      <right style="thin">
        <color indexed="64"/>
      </right>
      <top style="dotted">
        <color theme="1" tint="0.499984740745262"/>
      </top>
      <bottom style="thin">
        <color indexed="64"/>
      </bottom>
      <diagonal/>
    </border>
    <border>
      <left style="thin">
        <color indexed="64"/>
      </left>
      <right/>
      <top style="dotted">
        <color theme="1" tint="0.499984740745262"/>
      </top>
      <bottom style="dotted">
        <color indexed="64"/>
      </bottom>
      <diagonal/>
    </border>
    <border>
      <left style="thin">
        <color indexed="64"/>
      </left>
      <right/>
      <top style="hair">
        <color theme="1" tint="0.499984740745262"/>
      </top>
      <bottom style="hair">
        <color theme="1" tint="0.499984740745262"/>
      </bottom>
      <diagonal/>
    </border>
    <border>
      <left style="thin">
        <color indexed="64"/>
      </left>
      <right/>
      <top style="hair">
        <color theme="1" tint="0.499984740745262"/>
      </top>
      <bottom/>
      <diagonal/>
    </border>
    <border>
      <left style="thin">
        <color indexed="64"/>
      </left>
      <right/>
      <top style="hair">
        <color theme="1" tint="0.499984740745262"/>
      </top>
      <bottom style="thin">
        <color indexed="64"/>
      </bottom>
      <diagonal/>
    </border>
    <border>
      <left style="dotted">
        <color indexed="64"/>
      </left>
      <right style="thin">
        <color indexed="64"/>
      </right>
      <top style="medium">
        <color theme="1"/>
      </top>
      <bottom style="medium">
        <color theme="1"/>
      </bottom>
      <diagonal/>
    </border>
    <border>
      <left style="dotted">
        <color indexed="64"/>
      </left>
      <right style="medium">
        <color theme="1"/>
      </right>
      <top style="medium">
        <color theme="1"/>
      </top>
      <bottom style="medium">
        <color theme="1"/>
      </bottom>
      <diagonal/>
    </border>
    <border>
      <left style="thin">
        <color indexed="64"/>
      </left>
      <right style="thin">
        <color indexed="64"/>
      </right>
      <top style="dotted">
        <color theme="1" tint="0.499984740745262"/>
      </top>
      <bottom style="dotted">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thin">
        <color theme="5" tint="-0.249977111117893"/>
      </left>
      <right/>
      <top style="thin">
        <color theme="5" tint="-0.249977111117893"/>
      </top>
      <bottom style="thin">
        <color theme="5" tint="-0.249977111117893"/>
      </bottom>
      <diagonal/>
    </border>
    <border>
      <left/>
      <right/>
      <top style="thin">
        <color theme="5" tint="-0.249977111117893"/>
      </top>
      <bottom style="thin">
        <color theme="5" tint="-0.249977111117893"/>
      </bottom>
      <diagonal/>
    </border>
    <border>
      <left/>
      <right style="thin">
        <color theme="5" tint="-0.249977111117893"/>
      </right>
      <top style="thin">
        <color theme="5" tint="-0.249977111117893"/>
      </top>
      <bottom style="thin">
        <color theme="5" tint="-0.249977111117893"/>
      </bottom>
      <diagonal/>
    </border>
    <border>
      <left style="thin">
        <color theme="1"/>
      </left>
      <right/>
      <top style="thin">
        <color indexed="64"/>
      </top>
      <bottom style="thin">
        <color indexed="64"/>
      </bottom>
      <diagonal/>
    </border>
    <border>
      <left style="thin">
        <color theme="1"/>
      </left>
      <right/>
      <top style="thin">
        <color indexed="64"/>
      </top>
      <bottom/>
      <diagonal/>
    </border>
    <border>
      <left/>
      <right/>
      <top style="medium">
        <color theme="1"/>
      </top>
      <bottom style="medium">
        <color theme="1"/>
      </bottom>
      <diagonal/>
    </border>
    <border>
      <left style="medium">
        <color theme="1"/>
      </left>
      <right/>
      <top style="medium">
        <color theme="1"/>
      </top>
      <bottom style="medium">
        <color theme="1"/>
      </bottom>
      <diagonal/>
    </border>
    <border>
      <left style="thin">
        <color theme="1"/>
      </left>
      <right/>
      <top style="medium">
        <color theme="1"/>
      </top>
      <bottom style="medium">
        <color theme="1"/>
      </bottom>
      <diagonal/>
    </border>
    <border>
      <left style="thin">
        <color theme="1"/>
      </left>
      <right/>
      <top/>
      <bottom/>
      <diagonal/>
    </border>
    <border>
      <left/>
      <right/>
      <top style="hair">
        <color theme="1" tint="0.499984740745262"/>
      </top>
      <bottom/>
      <diagonal/>
    </border>
    <border>
      <left/>
      <right/>
      <top style="hair">
        <color theme="1" tint="0.499984740745262"/>
      </top>
      <bottom style="hair">
        <color theme="1" tint="0.499984740745262"/>
      </bottom>
      <diagonal/>
    </border>
    <border>
      <left/>
      <right style="thin">
        <color indexed="64"/>
      </right>
      <top style="hair">
        <color theme="1" tint="0.499984740745262"/>
      </top>
      <bottom/>
      <diagonal/>
    </border>
    <border>
      <left/>
      <right style="thin">
        <color indexed="64"/>
      </right>
      <top style="hair">
        <color theme="1" tint="0.499984740745262"/>
      </top>
      <bottom style="hair">
        <color theme="1" tint="0.499984740745262"/>
      </bottom>
      <diagonal/>
    </border>
    <border>
      <left/>
      <right style="thin">
        <color theme="1"/>
      </right>
      <top/>
      <bottom/>
      <diagonal/>
    </border>
    <border>
      <left/>
      <right/>
      <top/>
      <bottom style="hair">
        <color theme="1" tint="0.499984740745262"/>
      </bottom>
      <diagonal/>
    </border>
    <border>
      <left/>
      <right/>
      <top style="hair">
        <color theme="1" tint="0.499984740745262"/>
      </top>
      <bottom style="thin">
        <color indexed="64"/>
      </bottom>
      <diagonal/>
    </border>
    <border>
      <left/>
      <right style="thin">
        <color indexed="64"/>
      </right>
      <top style="hair">
        <color theme="1" tint="0.499984740745262"/>
      </top>
      <bottom style="thin">
        <color indexed="64"/>
      </bottom>
      <diagonal/>
    </border>
    <border>
      <left/>
      <right style="thin">
        <color indexed="64"/>
      </right>
      <top style="medium">
        <color theme="1"/>
      </top>
      <bottom style="medium">
        <color theme="1"/>
      </bottom>
      <diagonal/>
    </border>
    <border>
      <left style="thin">
        <color theme="1"/>
      </left>
      <right/>
      <top/>
      <bottom style="medium">
        <color theme="1"/>
      </bottom>
      <diagonal/>
    </border>
    <border>
      <left/>
      <right/>
      <top/>
      <bottom style="medium">
        <color theme="1"/>
      </bottom>
      <diagonal/>
    </border>
    <border>
      <left/>
      <right style="thin">
        <color indexed="64"/>
      </right>
      <top/>
      <bottom style="medium">
        <color theme="1"/>
      </bottom>
      <diagonal/>
    </border>
    <border>
      <left style="thin">
        <color theme="1"/>
      </left>
      <right style="thin">
        <color theme="1"/>
      </right>
      <top style="thin">
        <color theme="1"/>
      </top>
      <bottom style="thin">
        <color theme="1"/>
      </bottom>
      <diagonal/>
    </border>
    <border>
      <left/>
      <right style="thin">
        <color theme="1"/>
      </right>
      <top/>
      <bottom style="thin">
        <color indexed="64"/>
      </bottom>
      <diagonal/>
    </border>
    <border>
      <left/>
      <right style="thin">
        <color theme="1"/>
      </right>
      <top style="thin">
        <color indexed="64"/>
      </top>
      <bottom/>
      <diagonal/>
    </border>
    <border>
      <left style="thin">
        <color indexed="64"/>
      </left>
      <right/>
      <top style="medium">
        <color theme="1"/>
      </top>
      <bottom style="medium">
        <color theme="1"/>
      </bottom>
      <diagonal/>
    </border>
    <border>
      <left/>
      <right style="thin">
        <color theme="1"/>
      </right>
      <top style="medium">
        <color theme="1"/>
      </top>
      <bottom style="medium">
        <color theme="1"/>
      </bottom>
      <diagonal/>
    </border>
    <border>
      <left/>
      <right/>
      <top/>
      <bottom style="mediumDashed">
        <color auto="1"/>
      </bottom>
      <diagonal/>
    </border>
  </borders>
  <cellStyleXfs count="2">
    <xf numFmtId="0" fontId="0" fillId="0" borderId="0"/>
    <xf numFmtId="0" fontId="21" fillId="0" borderId="0" applyNumberFormat="0" applyFill="0" applyBorder="0" applyAlignment="0" applyProtection="0">
      <alignment vertical="top"/>
      <protection locked="0"/>
    </xf>
  </cellStyleXfs>
  <cellXfs count="724">
    <xf numFmtId="0" fontId="0" fillId="0" borderId="0" xfId="0"/>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0" fontId="24" fillId="2" borderId="0" xfId="0" applyFont="1" applyFill="1" applyAlignment="1">
      <alignment vertical="center" wrapText="1"/>
    </xf>
    <xf numFmtId="0" fontId="0" fillId="2" borderId="0" xfId="0" applyFill="1" applyAlignment="1">
      <alignment vertical="center"/>
    </xf>
    <xf numFmtId="0" fontId="0" fillId="2" borderId="0" xfId="0" applyFill="1" applyAlignment="1">
      <alignment horizontal="left" vertical="center"/>
    </xf>
    <xf numFmtId="0" fontId="23" fillId="2" borderId="0" xfId="0" applyFont="1" applyFill="1" applyAlignment="1">
      <alignment horizontal="left" vertical="center"/>
    </xf>
    <xf numFmtId="0" fontId="4" fillId="2" borderId="0" xfId="0" applyFont="1" applyFill="1" applyAlignment="1">
      <alignment vertical="center"/>
    </xf>
    <xf numFmtId="0" fontId="0" fillId="2" borderId="0" xfId="0" applyFill="1"/>
    <xf numFmtId="0" fontId="4" fillId="2" borderId="0" xfId="0" applyFont="1" applyFill="1" applyAlignment="1">
      <alignment vertical="center" wrapText="1"/>
    </xf>
    <xf numFmtId="0" fontId="3" fillId="2" borderId="0" xfId="0" applyFont="1" applyFill="1" applyAlignment="1">
      <alignment vertical="center" shrinkToFit="1"/>
    </xf>
    <xf numFmtId="0" fontId="0" fillId="0" borderId="0" xfId="0" applyAlignment="1">
      <alignment horizontal="center" vertical="center"/>
    </xf>
    <xf numFmtId="0" fontId="5" fillId="3" borderId="0" xfId="0" applyFont="1" applyFill="1" applyAlignment="1">
      <alignment vertical="center"/>
    </xf>
    <xf numFmtId="0" fontId="1" fillId="3" borderId="0" xfId="0" applyFont="1" applyFill="1" applyAlignment="1">
      <alignment vertical="center"/>
    </xf>
    <xf numFmtId="0" fontId="0" fillId="3" borderId="0" xfId="0" applyFill="1" applyAlignment="1">
      <alignment vertical="center"/>
    </xf>
    <xf numFmtId="0" fontId="3" fillId="3" borderId="0" xfId="0" applyFont="1" applyFill="1" applyAlignment="1">
      <alignment vertical="center"/>
    </xf>
    <xf numFmtId="0" fontId="28" fillId="3" borderId="0" xfId="0" applyFont="1" applyFill="1" applyAlignment="1">
      <alignment vertical="center"/>
    </xf>
    <xf numFmtId="0" fontId="4" fillId="3" borderId="0" xfId="0" applyFont="1" applyFill="1" applyAlignment="1">
      <alignment horizontal="right" vertical="center"/>
    </xf>
    <xf numFmtId="49" fontId="3" fillId="3" borderId="0" xfId="0" applyNumberFormat="1" applyFont="1" applyFill="1" applyAlignment="1">
      <alignment vertical="center"/>
    </xf>
    <xf numFmtId="0" fontId="4" fillId="3" borderId="0" xfId="0" applyFont="1" applyFill="1" applyAlignment="1">
      <alignment vertical="center"/>
    </xf>
    <xf numFmtId="0" fontId="3" fillId="3" borderId="0" xfId="0" applyFont="1" applyFill="1" applyAlignment="1">
      <alignment horizontal="right" vertical="center"/>
    </xf>
    <xf numFmtId="0" fontId="29" fillId="3" borderId="0" xfId="0" applyFont="1" applyFill="1" applyAlignment="1">
      <alignment vertical="center"/>
    </xf>
    <xf numFmtId="0" fontId="3" fillId="3" borderId="0" xfId="0" applyFont="1" applyFill="1" applyAlignment="1">
      <alignment vertical="center" textRotation="255"/>
    </xf>
    <xf numFmtId="49" fontId="4" fillId="3" borderId="0" xfId="0" applyNumberFormat="1" applyFont="1" applyFill="1" applyAlignment="1">
      <alignment horizontal="right" vertical="center"/>
    </xf>
    <xf numFmtId="0" fontId="3" fillId="3" borderId="0" xfId="0" applyFont="1" applyFill="1" applyAlignment="1">
      <alignment vertical="center" shrinkToFit="1"/>
    </xf>
    <xf numFmtId="179" fontId="3" fillId="3" borderId="0" xfId="0" applyNumberFormat="1" applyFont="1" applyFill="1" applyAlignment="1">
      <alignment vertical="center"/>
    </xf>
    <xf numFmtId="0" fontId="4" fillId="3" borderId="0" xfId="0" applyFont="1" applyFill="1"/>
    <xf numFmtId="180" fontId="3" fillId="3" borderId="0" xfId="0" applyNumberFormat="1" applyFont="1" applyFill="1" applyAlignment="1">
      <alignment vertical="center"/>
    </xf>
    <xf numFmtId="180" fontId="4" fillId="3" borderId="0" xfId="0" applyNumberFormat="1" applyFont="1" applyFill="1" applyAlignment="1">
      <alignment horizontal="right" vertical="center"/>
    </xf>
    <xf numFmtId="0" fontId="0" fillId="3" borderId="0" xfId="0" applyFill="1"/>
    <xf numFmtId="181" fontId="4" fillId="3" borderId="0" xfId="0" applyNumberFormat="1" applyFont="1" applyFill="1" applyAlignment="1">
      <alignment vertical="center"/>
    </xf>
    <xf numFmtId="180" fontId="28" fillId="3" borderId="0" xfId="0" applyNumberFormat="1" applyFont="1" applyFill="1" applyAlignment="1">
      <alignment horizontal="left" vertical="center"/>
    </xf>
    <xf numFmtId="0" fontId="23" fillId="3" borderId="0" xfId="0" quotePrefix="1" applyFont="1" applyFill="1" applyAlignment="1">
      <alignment horizontal="right" vertical="top"/>
    </xf>
    <xf numFmtId="0" fontId="23" fillId="3" borderId="0" xfId="0" applyFont="1" applyFill="1" applyAlignment="1">
      <alignment vertical="top"/>
    </xf>
    <xf numFmtId="0" fontId="23" fillId="3" borderId="0" xfId="0" applyFont="1" applyFill="1" applyAlignment="1">
      <alignment vertical="center"/>
    </xf>
    <xf numFmtId="0" fontId="22" fillId="3" borderId="0" xfId="0" applyFont="1" applyFill="1" applyAlignment="1">
      <alignment vertical="center"/>
    </xf>
    <xf numFmtId="0" fontId="4" fillId="5" borderId="8" xfId="0" applyFont="1" applyFill="1" applyBorder="1" applyAlignment="1">
      <alignment vertical="center"/>
    </xf>
    <xf numFmtId="0" fontId="4" fillId="5" borderId="0" xfId="0" applyFont="1" applyFill="1" applyAlignment="1">
      <alignment vertical="center"/>
    </xf>
    <xf numFmtId="0" fontId="4" fillId="5" borderId="0" xfId="0" applyFont="1" applyFill="1" applyAlignment="1">
      <alignment horizontal="right" vertical="center"/>
    </xf>
    <xf numFmtId="0" fontId="0" fillId="5" borderId="4" xfId="0" applyFill="1" applyBorder="1" applyAlignment="1">
      <alignment vertical="center"/>
    </xf>
    <xf numFmtId="0" fontId="4" fillId="5" borderId="21" xfId="0" applyFont="1" applyFill="1" applyBorder="1" applyAlignment="1">
      <alignment vertical="center"/>
    </xf>
    <xf numFmtId="0" fontId="4" fillId="5" borderId="21" xfId="0" applyFont="1" applyFill="1" applyBorder="1" applyAlignment="1">
      <alignment horizontal="right" vertical="center"/>
    </xf>
    <xf numFmtId="0" fontId="4" fillId="5" borderId="6" xfId="0" applyFont="1" applyFill="1" applyBorder="1" applyAlignment="1">
      <alignment vertical="center"/>
    </xf>
    <xf numFmtId="0" fontId="4" fillId="5" borderId="7" xfId="0" applyFont="1" applyFill="1" applyBorder="1" applyAlignment="1">
      <alignment vertical="center"/>
    </xf>
    <xf numFmtId="0" fontId="4" fillId="5" borderId="9" xfId="0" applyFont="1" applyFill="1" applyBorder="1" applyAlignment="1">
      <alignment vertical="center"/>
    </xf>
    <xf numFmtId="0" fontId="0" fillId="5" borderId="8" xfId="0" applyFill="1" applyBorder="1" applyAlignment="1">
      <alignment vertical="center"/>
    </xf>
    <xf numFmtId="0" fontId="0" fillId="5" borderId="0" xfId="0" applyFill="1" applyAlignment="1">
      <alignment vertical="center"/>
    </xf>
    <xf numFmtId="0" fontId="0" fillId="5" borderId="10" xfId="0" applyFill="1" applyBorder="1" applyAlignment="1">
      <alignment vertical="center"/>
    </xf>
    <xf numFmtId="0" fontId="0" fillId="5" borderId="21" xfId="0" applyFill="1" applyBorder="1" applyAlignment="1">
      <alignment vertical="center"/>
    </xf>
    <xf numFmtId="0" fontId="0" fillId="5" borderId="5" xfId="0" applyFill="1" applyBorder="1" applyAlignment="1">
      <alignment vertical="center"/>
    </xf>
    <xf numFmtId="0" fontId="8" fillId="3" borderId="0" xfId="0" applyFont="1" applyFill="1" applyProtection="1">
      <protection locked="0"/>
    </xf>
    <xf numFmtId="0" fontId="9" fillId="3" borderId="0" xfId="0" applyFont="1" applyFill="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3" fillId="3" borderId="0" xfId="0" applyFont="1" applyFill="1" applyAlignment="1" applyProtection="1">
      <alignment horizontal="center" vertical="center" wrapText="1"/>
      <protection locked="0"/>
    </xf>
    <xf numFmtId="0" fontId="15" fillId="3" borderId="0" xfId="0" applyFont="1" applyFill="1" applyAlignment="1" applyProtection="1">
      <alignment horizontal="right" vertical="center"/>
      <protection locked="0"/>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35" fillId="2" borderId="0" xfId="0" applyFont="1" applyFill="1" applyAlignment="1">
      <alignment vertical="center"/>
    </xf>
    <xf numFmtId="0" fontId="36" fillId="6" borderId="85" xfId="0" applyFont="1" applyFill="1" applyBorder="1" applyAlignment="1">
      <alignment vertical="center"/>
    </xf>
    <xf numFmtId="0" fontId="7" fillId="6" borderId="86" xfId="0" applyFont="1" applyFill="1" applyBorder="1" applyAlignment="1">
      <alignment vertical="center"/>
    </xf>
    <xf numFmtId="0" fontId="7" fillId="6" borderId="87" xfId="0" applyFont="1" applyFill="1" applyBorder="1" applyAlignment="1">
      <alignment vertical="center"/>
    </xf>
    <xf numFmtId="0" fontId="36" fillId="6" borderId="88" xfId="0" applyFont="1" applyFill="1" applyBorder="1" applyAlignment="1">
      <alignment vertical="center"/>
    </xf>
    <xf numFmtId="0" fontId="37" fillId="6" borderId="0" xfId="0" applyFont="1" applyFill="1" applyAlignment="1">
      <alignment vertical="center"/>
    </xf>
    <xf numFmtId="0" fontId="37" fillId="6" borderId="89" xfId="0" applyFont="1" applyFill="1" applyBorder="1" applyAlignment="1">
      <alignment vertical="center"/>
    </xf>
    <xf numFmtId="0" fontId="3" fillId="2" borderId="0" xfId="0" applyFont="1" applyFill="1" applyAlignment="1">
      <alignment vertical="center"/>
    </xf>
    <xf numFmtId="0" fontId="17" fillId="2" borderId="0" xfId="0" applyFont="1" applyFill="1" applyAlignment="1">
      <alignment vertical="center"/>
    </xf>
    <xf numFmtId="0" fontId="18" fillId="2" borderId="0" xfId="0" applyFont="1" applyFill="1" applyAlignment="1">
      <alignment horizontal="left" vertical="center" textRotation="255"/>
    </xf>
    <xf numFmtId="49" fontId="7" fillId="2" borderId="0" xfId="0" applyNumberFormat="1" applyFont="1" applyFill="1" applyAlignment="1">
      <alignment horizontal="left" vertical="center"/>
    </xf>
    <xf numFmtId="0" fontId="18" fillId="2" borderId="0" xfId="0" applyFont="1" applyFill="1" applyAlignment="1">
      <alignment horizontal="left" vertical="center" shrinkToFit="1"/>
    </xf>
    <xf numFmtId="179" fontId="18" fillId="2" borderId="0" xfId="0" applyNumberFormat="1" applyFont="1" applyFill="1" applyAlignment="1">
      <alignment horizontal="left" vertical="center"/>
    </xf>
    <xf numFmtId="0" fontId="16" fillId="2" borderId="0" xfId="0" applyFont="1" applyFill="1" applyAlignment="1">
      <alignment horizontal="left" vertical="center"/>
    </xf>
    <xf numFmtId="0" fontId="16" fillId="2" borderId="0" xfId="0" applyFont="1" applyFill="1"/>
    <xf numFmtId="0" fontId="16" fillId="2" borderId="0" xfId="0" applyFont="1" applyFill="1" applyAlignment="1">
      <alignment vertical="center"/>
    </xf>
    <xf numFmtId="0" fontId="38" fillId="2" borderId="0" xfId="0" applyFont="1" applyFill="1" applyAlignment="1">
      <alignment vertical="top"/>
    </xf>
    <xf numFmtId="0" fontId="7" fillId="2" borderId="0" xfId="0" applyFont="1" applyFill="1" applyAlignment="1">
      <alignment vertical="top"/>
    </xf>
    <xf numFmtId="0" fontId="18" fillId="2" borderId="0" xfId="0" applyFont="1" applyFill="1" applyAlignment="1">
      <alignment vertical="center"/>
    </xf>
    <xf numFmtId="0" fontId="39" fillId="2" borderId="0" xfId="0" applyFont="1" applyFill="1" applyAlignment="1">
      <alignment horizontal="left" vertical="center"/>
    </xf>
    <xf numFmtId="0" fontId="38" fillId="2" borderId="0" xfId="0" applyFont="1" applyFill="1" applyAlignment="1">
      <alignment horizontal="left" vertical="center"/>
    </xf>
    <xf numFmtId="0" fontId="7" fillId="2" borderId="0" xfId="0" applyFont="1" applyFill="1" applyAlignment="1">
      <alignment vertical="center"/>
    </xf>
    <xf numFmtId="0" fontId="18" fillId="2" borderId="0" xfId="0" applyFont="1" applyFill="1" applyAlignment="1">
      <alignment horizontal="left" vertical="center"/>
    </xf>
    <xf numFmtId="0" fontId="7" fillId="2" borderId="0" xfId="0" applyFont="1" applyFill="1"/>
    <xf numFmtId="0" fontId="34" fillId="2" borderId="0" xfId="0" applyFont="1" applyFill="1" applyAlignment="1">
      <alignment horizontal="left" vertical="top"/>
    </xf>
    <xf numFmtId="0" fontId="40" fillId="2" borderId="0" xfId="0" applyFont="1" applyFill="1" applyAlignment="1">
      <alignment vertical="center"/>
    </xf>
    <xf numFmtId="0" fontId="28" fillId="7" borderId="8" xfId="0" applyFont="1" applyFill="1" applyBorder="1" applyAlignment="1">
      <alignment vertical="center" wrapText="1"/>
    </xf>
    <xf numFmtId="0" fontId="0" fillId="7" borderId="26" xfId="0" applyFill="1" applyBorder="1" applyAlignment="1">
      <alignment vertical="center"/>
    </xf>
    <xf numFmtId="0" fontId="4" fillId="7" borderId="10" xfId="0" applyFont="1" applyFill="1" applyBorder="1" applyAlignment="1">
      <alignment vertical="center"/>
    </xf>
    <xf numFmtId="0" fontId="34" fillId="2" borderId="0" xfId="0" applyFont="1" applyFill="1" applyAlignment="1">
      <alignment horizontal="left" vertical="center"/>
    </xf>
    <xf numFmtId="0" fontId="19" fillId="2" borderId="0" xfId="0" applyFont="1" applyFill="1" applyAlignment="1">
      <alignment vertical="center"/>
    </xf>
    <xf numFmtId="180" fontId="25" fillId="3" borderId="0" xfId="0" applyNumberFormat="1" applyFont="1" applyFill="1" applyAlignment="1">
      <alignment vertical="center"/>
    </xf>
    <xf numFmtId="0" fontId="18" fillId="2" borderId="0" xfId="0" applyFont="1" applyFill="1" applyAlignment="1">
      <alignment vertical="center" wrapText="1"/>
    </xf>
    <xf numFmtId="0" fontId="4" fillId="7" borderId="0" xfId="0" applyFont="1" applyFill="1" applyAlignment="1">
      <alignment vertical="center"/>
    </xf>
    <xf numFmtId="0" fontId="7" fillId="2" borderId="0" xfId="0" applyFont="1" applyFill="1" applyAlignment="1">
      <alignment horizontal="left" vertical="center"/>
    </xf>
    <xf numFmtId="0" fontId="18" fillId="2" borderId="0" xfId="0" applyFont="1" applyFill="1" applyAlignment="1">
      <alignment horizontal="left" vertical="top" wrapText="1"/>
    </xf>
    <xf numFmtId="0" fontId="18" fillId="2" borderId="0" xfId="0" applyFont="1" applyFill="1" applyAlignment="1">
      <alignment vertical="top" wrapText="1"/>
    </xf>
    <xf numFmtId="0" fontId="18" fillId="2" borderId="0" xfId="0" applyFont="1" applyFill="1" applyAlignment="1">
      <alignment vertical="top"/>
    </xf>
    <xf numFmtId="0" fontId="18" fillId="2" borderId="0" xfId="0" applyFont="1" applyFill="1"/>
    <xf numFmtId="0" fontId="42" fillId="2" borderId="0" xfId="0" applyFont="1" applyFill="1" applyAlignment="1">
      <alignment vertical="center"/>
    </xf>
    <xf numFmtId="0" fontId="17" fillId="2" borderId="0" xfId="0" applyFont="1" applyFill="1"/>
    <xf numFmtId="0" fontId="44" fillId="2" borderId="0" xfId="0" applyFont="1" applyFill="1"/>
    <xf numFmtId="0" fontId="45" fillId="2" borderId="0" xfId="0" applyFont="1" applyFill="1" applyAlignment="1">
      <alignment vertical="center"/>
    </xf>
    <xf numFmtId="0" fontId="45" fillId="2" borderId="0" xfId="0" applyFont="1" applyFill="1" applyAlignment="1">
      <alignment vertical="top"/>
    </xf>
    <xf numFmtId="0" fontId="0" fillId="3" borderId="0" xfId="0" applyFill="1" applyAlignment="1" applyProtection="1">
      <alignment horizontal="right" vertical="center"/>
      <protection locked="0"/>
    </xf>
    <xf numFmtId="0" fontId="18" fillId="2" borderId="0" xfId="0" applyFont="1" applyFill="1" applyAlignment="1">
      <alignment horizontal="right" vertical="center"/>
    </xf>
    <xf numFmtId="0" fontId="18" fillId="2" borderId="0" xfId="0" applyFont="1" applyFill="1" applyAlignment="1">
      <alignment horizontal="right" vertical="top"/>
    </xf>
    <xf numFmtId="0" fontId="7" fillId="8" borderId="0" xfId="0" applyFont="1" applyFill="1" applyAlignment="1">
      <alignment vertical="center"/>
    </xf>
    <xf numFmtId="0" fontId="0" fillId="8" borderId="0" xfId="0" applyFill="1" applyAlignment="1">
      <alignment vertical="center"/>
    </xf>
    <xf numFmtId="0" fontId="35" fillId="8" borderId="0" xfId="0" applyFont="1" applyFill="1" applyAlignment="1">
      <alignment horizontal="right" vertical="top"/>
    </xf>
    <xf numFmtId="0" fontId="46" fillId="8" borderId="0" xfId="1" applyFont="1" applyFill="1" applyBorder="1" applyAlignment="1" applyProtection="1">
      <alignment vertical="top"/>
    </xf>
    <xf numFmtId="0" fontId="46" fillId="2" borderId="0" xfId="1" applyFont="1" applyFill="1" applyAlignment="1" applyProtection="1">
      <alignment vertical="center"/>
    </xf>
    <xf numFmtId="188" fontId="18" fillId="2" borderId="0" xfId="0" applyNumberFormat="1" applyFont="1" applyFill="1" applyAlignment="1">
      <alignment vertical="center"/>
    </xf>
    <xf numFmtId="189" fontId="18" fillId="2" borderId="0" xfId="0" applyNumberFormat="1" applyFont="1" applyFill="1" applyAlignment="1">
      <alignment vertical="center"/>
    </xf>
    <xf numFmtId="190" fontId="18" fillId="2" borderId="0" xfId="0" applyNumberFormat="1" applyFont="1" applyFill="1" applyAlignment="1">
      <alignment vertical="center"/>
    </xf>
    <xf numFmtId="0" fontId="20" fillId="8" borderId="0" xfId="0" applyFont="1" applyFill="1" applyAlignment="1">
      <alignment vertical="center"/>
    </xf>
    <xf numFmtId="0" fontId="7" fillId="8" borderId="0" xfId="0" applyFont="1" applyFill="1" applyAlignment="1">
      <alignment vertical="top" wrapText="1"/>
    </xf>
    <xf numFmtId="0" fontId="38" fillId="8" borderId="0" xfId="0" applyFont="1" applyFill="1" applyAlignment="1">
      <alignment vertical="center"/>
    </xf>
    <xf numFmtId="0" fontId="45" fillId="8" borderId="0" xfId="0" applyFont="1" applyFill="1" applyAlignment="1">
      <alignment vertical="center"/>
    </xf>
    <xf numFmtId="0" fontId="45" fillId="8" borderId="0" xfId="0" applyFont="1" applyFill="1" applyAlignment="1">
      <alignment vertical="top"/>
    </xf>
    <xf numFmtId="0" fontId="38" fillId="8" borderId="0" xfId="0" applyFont="1" applyFill="1" applyAlignment="1">
      <alignment vertical="top"/>
    </xf>
    <xf numFmtId="0" fontId="7" fillId="8" borderId="0" xfId="0" applyFont="1" applyFill="1" applyAlignment="1">
      <alignment vertical="top"/>
    </xf>
    <xf numFmtId="0" fontId="18" fillId="0" borderId="0" xfId="0" applyFont="1" applyAlignment="1">
      <alignment vertical="top" wrapText="1"/>
    </xf>
    <xf numFmtId="0" fontId="18" fillId="0" borderId="0" xfId="0" applyFont="1" applyAlignment="1">
      <alignment vertical="center"/>
    </xf>
    <xf numFmtId="0" fontId="18" fillId="0" borderId="0" xfId="0" applyFont="1" applyAlignment="1">
      <alignment vertical="top"/>
    </xf>
    <xf numFmtId="0" fontId="34" fillId="0" borderId="0" xfId="0" applyFont="1" applyAlignment="1">
      <alignment vertical="center"/>
    </xf>
    <xf numFmtId="0" fontId="7" fillId="0" borderId="0" xfId="0" applyFont="1" applyAlignment="1">
      <alignment vertical="center"/>
    </xf>
    <xf numFmtId="0" fontId="16"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0" fontId="7" fillId="0" borderId="0" xfId="0" applyFont="1" applyAlignment="1">
      <alignment horizontal="center" vertical="center"/>
    </xf>
    <xf numFmtId="0" fontId="7" fillId="0" borderId="1" xfId="0" quotePrefix="1" applyFont="1" applyBorder="1" applyAlignment="1">
      <alignment horizontal="center" vertical="center"/>
    </xf>
    <xf numFmtId="0" fontId="47" fillId="0" borderId="6" xfId="0" applyFont="1" applyBorder="1" applyAlignment="1">
      <alignment horizontal="center" vertical="center"/>
    </xf>
    <xf numFmtId="0" fontId="47" fillId="0" borderId="9" xfId="0" applyFont="1" applyBorder="1" applyAlignment="1">
      <alignment horizontal="center" vertical="center"/>
    </xf>
    <xf numFmtId="0" fontId="7" fillId="0" borderId="1" xfId="0" applyFont="1" applyBorder="1" applyAlignment="1" applyProtection="1">
      <alignment horizontal="center" vertical="center"/>
      <protection locked="0"/>
    </xf>
    <xf numFmtId="0" fontId="47" fillId="0" borderId="28" xfId="0" applyFont="1" applyBorder="1" applyAlignment="1">
      <alignment horizontal="center" vertical="center"/>
    </xf>
    <xf numFmtId="0" fontId="47" fillId="0" borderId="29" xfId="0" applyFont="1" applyBorder="1" applyAlignment="1">
      <alignment horizontal="center" vertical="center"/>
    </xf>
    <xf numFmtId="0" fontId="35" fillId="0" borderId="30" xfId="0" applyFont="1" applyBorder="1" applyAlignment="1">
      <alignment horizontal="center" vertical="center"/>
    </xf>
    <xf numFmtId="0" fontId="35" fillId="0" borderId="31" xfId="0" applyFont="1" applyBorder="1" applyAlignment="1">
      <alignment horizontal="center" vertical="center"/>
    </xf>
    <xf numFmtId="0" fontId="33" fillId="0" borderId="30" xfId="0" applyFont="1" applyBorder="1" applyAlignment="1">
      <alignment vertical="center"/>
    </xf>
    <xf numFmtId="0" fontId="35" fillId="0" borderId="29" xfId="0" applyFont="1" applyBorder="1" applyAlignment="1">
      <alignment vertical="center"/>
    </xf>
    <xf numFmtId="0" fontId="33" fillId="0" borderId="29" xfId="0" applyFont="1" applyBorder="1" applyAlignment="1">
      <alignment vertical="center"/>
    </xf>
    <xf numFmtId="181" fontId="35" fillId="0" borderId="0" xfId="0" applyNumberFormat="1" applyFont="1" applyAlignment="1">
      <alignment horizontal="center" vertical="center"/>
    </xf>
    <xf numFmtId="0" fontId="35" fillId="0" borderId="32" xfId="0" applyFont="1" applyBorder="1" applyAlignment="1">
      <alignment horizontal="center" vertical="center"/>
    </xf>
    <xf numFmtId="181" fontId="35" fillId="0" borderId="10" xfId="0" applyNumberFormat="1" applyFont="1" applyBorder="1" applyAlignment="1">
      <alignment horizontal="center" vertical="center"/>
    </xf>
    <xf numFmtId="181" fontId="35" fillId="0" borderId="19" xfId="0" applyNumberFormat="1" applyFont="1" applyBorder="1" applyAlignment="1">
      <alignment horizontal="center" vertical="center"/>
    </xf>
    <xf numFmtId="0" fontId="35" fillId="0" borderId="33" xfId="0" applyFont="1" applyBorder="1" applyAlignment="1">
      <alignment horizontal="center" vertical="center"/>
    </xf>
    <xf numFmtId="181" fontId="35" fillId="0" borderId="34" xfId="0" applyNumberFormat="1" applyFont="1" applyBorder="1" applyAlignment="1">
      <alignment horizontal="center" vertical="center"/>
    </xf>
    <xf numFmtId="0" fontId="17" fillId="0" borderId="0" xfId="0" applyFont="1" applyAlignment="1">
      <alignment vertical="center"/>
    </xf>
    <xf numFmtId="0" fontId="16" fillId="0" borderId="0" xfId="0" applyFont="1" applyAlignment="1">
      <alignment horizontal="right" vertical="center"/>
    </xf>
    <xf numFmtId="181" fontId="35" fillId="0" borderId="35" xfId="0" applyNumberFormat="1" applyFont="1" applyBorder="1" applyAlignment="1">
      <alignment horizontal="center" vertical="center"/>
    </xf>
    <xf numFmtId="0" fontId="35" fillId="0" borderId="36" xfId="0" applyFont="1" applyBorder="1" applyAlignment="1">
      <alignment horizontal="center" vertical="center"/>
    </xf>
    <xf numFmtId="181" fontId="35" fillId="0" borderId="37" xfId="0" applyNumberFormat="1" applyFont="1" applyBorder="1" applyAlignment="1">
      <alignment horizontal="center" vertical="center"/>
    </xf>
    <xf numFmtId="0" fontId="45" fillId="9" borderId="6" xfId="0" applyFont="1" applyFill="1" applyBorder="1" applyAlignment="1">
      <alignment horizontal="center" vertical="center"/>
    </xf>
    <xf numFmtId="0" fontId="45" fillId="9" borderId="7" xfId="0" applyFont="1" applyFill="1" applyBorder="1" applyAlignment="1">
      <alignment horizontal="right" vertical="center"/>
    </xf>
    <xf numFmtId="181" fontId="45" fillId="9" borderId="7" xfId="0" applyNumberFormat="1" applyFont="1" applyFill="1" applyBorder="1" applyAlignment="1">
      <alignment horizontal="center" vertical="center"/>
    </xf>
    <xf numFmtId="0" fontId="35" fillId="0" borderId="7" xfId="0" applyFont="1" applyBorder="1" applyAlignment="1">
      <alignment vertical="center"/>
    </xf>
    <xf numFmtId="0" fontId="35" fillId="0" borderId="7" xfId="0" applyFont="1" applyBorder="1" applyAlignment="1">
      <alignment horizontal="right" vertical="center"/>
    </xf>
    <xf numFmtId="0" fontId="35" fillId="0" borderId="9" xfId="0" applyFont="1" applyBorder="1" applyAlignment="1">
      <alignment horizontal="center" vertical="center"/>
    </xf>
    <xf numFmtId="0" fontId="45" fillId="9" borderId="4" xfId="0" applyFont="1" applyFill="1" applyBorder="1" applyAlignment="1">
      <alignment vertical="center"/>
    </xf>
    <xf numFmtId="0" fontId="45" fillId="9" borderId="21" xfId="0" applyFont="1" applyFill="1" applyBorder="1" applyAlignment="1">
      <alignment horizontal="right" vertical="center"/>
    </xf>
    <xf numFmtId="181" fontId="45" fillId="9" borderId="21" xfId="0" applyNumberFormat="1" applyFont="1" applyFill="1" applyBorder="1" applyAlignment="1">
      <alignment horizontal="center" vertical="center"/>
    </xf>
    <xf numFmtId="0" fontId="35" fillId="0" borderId="8" xfId="0" applyFont="1" applyBorder="1" applyAlignment="1">
      <alignment vertical="center"/>
    </xf>
    <xf numFmtId="0" fontId="35" fillId="0" borderId="0" xfId="0" applyFont="1" applyAlignment="1">
      <alignment vertical="center"/>
    </xf>
    <xf numFmtId="0" fontId="35" fillId="0" borderId="30" xfId="0" applyFont="1" applyBorder="1" applyAlignment="1">
      <alignment vertical="center"/>
    </xf>
    <xf numFmtId="0" fontId="35" fillId="0" borderId="30" xfId="0" applyFont="1" applyBorder="1" applyAlignment="1">
      <alignment horizontal="right" vertical="center"/>
    </xf>
    <xf numFmtId="0" fontId="35" fillId="0" borderId="29" xfId="0" applyFont="1" applyBorder="1" applyAlignment="1">
      <alignment horizontal="center" vertical="center"/>
    </xf>
    <xf numFmtId="181" fontId="45" fillId="9" borderId="38" xfId="0" applyNumberFormat="1" applyFont="1" applyFill="1" applyBorder="1" applyAlignment="1">
      <alignment horizontal="center" vertical="center"/>
    </xf>
    <xf numFmtId="0" fontId="33" fillId="0" borderId="0" xfId="0" applyFont="1" applyAlignment="1">
      <alignment vertical="center"/>
    </xf>
    <xf numFmtId="0" fontId="35" fillId="0" borderId="0" xfId="0" applyFont="1" applyAlignment="1">
      <alignment horizontal="right" vertical="center"/>
    </xf>
    <xf numFmtId="0" fontId="33" fillId="0" borderId="6" xfId="0" applyFont="1" applyBorder="1" applyAlignment="1">
      <alignment vertical="center"/>
    </xf>
    <xf numFmtId="0" fontId="33" fillId="0" borderId="7" xfId="0" applyFont="1" applyBorder="1" applyAlignment="1">
      <alignment vertical="center"/>
    </xf>
    <xf numFmtId="0" fontId="33" fillId="0" borderId="9" xfId="0" applyFont="1" applyBorder="1" applyAlignment="1">
      <alignment vertical="center"/>
    </xf>
    <xf numFmtId="181" fontId="35" fillId="0" borderId="9" xfId="0" applyNumberFormat="1" applyFont="1" applyBorder="1" applyAlignment="1">
      <alignment horizontal="center" vertical="center"/>
    </xf>
    <xf numFmtId="0" fontId="33" fillId="0" borderId="8" xfId="0" applyFont="1" applyBorder="1" applyAlignment="1">
      <alignment vertical="center"/>
    </xf>
    <xf numFmtId="0" fontId="33" fillId="0" borderId="10" xfId="0" applyFont="1" applyBorder="1" applyAlignment="1">
      <alignment vertical="center"/>
    </xf>
    <xf numFmtId="181" fontId="35" fillId="0" borderId="29" xfId="0" applyNumberFormat="1" applyFont="1" applyBorder="1" applyAlignment="1">
      <alignment horizontal="center" vertical="center"/>
    </xf>
    <xf numFmtId="0" fontId="35" fillId="0" borderId="4" xfId="0" applyFont="1" applyBorder="1" applyAlignment="1">
      <alignment vertical="center"/>
    </xf>
    <xf numFmtId="0" fontId="35" fillId="0" borderId="21" xfId="0" applyFont="1" applyBorder="1" applyAlignment="1">
      <alignment vertical="center"/>
    </xf>
    <xf numFmtId="0" fontId="35" fillId="0" borderId="5" xfId="0" applyFont="1" applyBorder="1" applyAlignment="1">
      <alignment vertical="center"/>
    </xf>
    <xf numFmtId="0" fontId="33" fillId="0" borderId="4" xfId="0" applyFont="1" applyBorder="1" applyAlignment="1">
      <alignment vertical="center"/>
    </xf>
    <xf numFmtId="0" fontId="33" fillId="0" borderId="21" xfId="0" applyFont="1" applyBorder="1" applyAlignment="1">
      <alignment vertical="center"/>
    </xf>
    <xf numFmtId="0" fontId="35" fillId="0" borderId="21" xfId="0" applyFont="1" applyBorder="1" applyAlignment="1">
      <alignment horizontal="right" vertical="center"/>
    </xf>
    <xf numFmtId="181" fontId="35" fillId="0" borderId="5" xfId="0" applyNumberFormat="1" applyFont="1" applyBorder="1" applyAlignment="1">
      <alignment horizontal="center" vertical="center"/>
    </xf>
    <xf numFmtId="0" fontId="35" fillId="0" borderId="6" xfId="0" applyFont="1" applyBorder="1" applyAlignment="1">
      <alignment vertical="center"/>
    </xf>
    <xf numFmtId="0" fontId="45" fillId="9" borderId="6" xfId="0" applyFont="1" applyFill="1" applyBorder="1" applyAlignment="1">
      <alignment vertical="center"/>
    </xf>
    <xf numFmtId="0" fontId="45" fillId="9" borderId="7" xfId="0" applyFont="1" applyFill="1" applyBorder="1" applyAlignment="1">
      <alignment vertical="center"/>
    </xf>
    <xf numFmtId="0" fontId="45" fillId="9" borderId="9" xfId="0" applyFont="1" applyFill="1" applyBorder="1" applyAlignment="1">
      <alignment horizontal="center" vertical="center"/>
    </xf>
    <xf numFmtId="0" fontId="45" fillId="9" borderId="8" xfId="0" applyFont="1" applyFill="1" applyBorder="1" applyAlignment="1">
      <alignment vertical="center"/>
    </xf>
    <xf numFmtId="0" fontId="45" fillId="9" borderId="0" xfId="0" applyFont="1" applyFill="1" applyAlignment="1">
      <alignment vertical="center"/>
    </xf>
    <xf numFmtId="0" fontId="45" fillId="9" borderId="30" xfId="0" applyFont="1" applyFill="1" applyBorder="1" applyAlignment="1">
      <alignment vertical="center"/>
    </xf>
    <xf numFmtId="0" fontId="45" fillId="9" borderId="30" xfId="0" applyFont="1" applyFill="1" applyBorder="1" applyAlignment="1">
      <alignment horizontal="right" vertical="center"/>
    </xf>
    <xf numFmtId="0" fontId="45" fillId="9" borderId="29" xfId="0" applyFont="1" applyFill="1" applyBorder="1" applyAlignment="1">
      <alignment horizontal="center" vertical="center"/>
    </xf>
    <xf numFmtId="181" fontId="35" fillId="0" borderId="7" xfId="0" applyNumberFormat="1" applyFont="1" applyBorder="1" applyAlignment="1">
      <alignment vertical="center"/>
    </xf>
    <xf numFmtId="0" fontId="45" fillId="9" borderId="21" xfId="0" applyFont="1" applyFill="1" applyBorder="1" applyAlignment="1">
      <alignment vertical="center"/>
    </xf>
    <xf numFmtId="0" fontId="49" fillId="9" borderId="21" xfId="0" applyFont="1" applyFill="1" applyBorder="1" applyAlignment="1">
      <alignment vertical="center"/>
    </xf>
    <xf numFmtId="181" fontId="45" fillId="9" borderId="5" xfId="0" applyNumberFormat="1" applyFont="1" applyFill="1" applyBorder="1" applyAlignment="1">
      <alignment horizontal="center" vertical="center"/>
    </xf>
    <xf numFmtId="0" fontId="45" fillId="0" borderId="0" xfId="0" applyFont="1" applyAlignment="1">
      <alignment vertical="center"/>
    </xf>
    <xf numFmtId="0" fontId="45" fillId="0" borderId="0" xfId="0" applyFont="1" applyAlignment="1">
      <alignment horizontal="right" vertical="center"/>
    </xf>
    <xf numFmtId="181" fontId="45" fillId="0" borderId="0" xfId="0" applyNumberFormat="1" applyFont="1" applyAlignment="1">
      <alignment horizontal="center" vertical="center"/>
    </xf>
    <xf numFmtId="0" fontId="8" fillId="3" borderId="0" xfId="0" applyFont="1" applyFill="1" applyAlignment="1" applyProtection="1">
      <alignment vertical="center"/>
      <protection locked="0"/>
    </xf>
    <xf numFmtId="0" fontId="18" fillId="2" borderId="0" xfId="0" applyFont="1" applyFill="1" applyAlignment="1" applyProtection="1">
      <alignment vertical="center"/>
      <protection locked="0"/>
    </xf>
    <xf numFmtId="0" fontId="18" fillId="2" borderId="0" xfId="0" applyFont="1" applyFill="1" applyAlignment="1" applyProtection="1">
      <alignment vertical="center" wrapText="1"/>
      <protection locked="0"/>
    </xf>
    <xf numFmtId="0" fontId="8" fillId="3" borderId="0" xfId="0" applyFont="1" applyFill="1" applyAlignment="1" applyProtection="1">
      <alignment horizontal="right" vertical="center"/>
      <protection locked="0"/>
    </xf>
    <xf numFmtId="0" fontId="8" fillId="3" borderId="0" xfId="0" applyFont="1" applyFill="1" applyAlignment="1" applyProtection="1">
      <alignment vertical="center" wrapText="1"/>
      <protection locked="0"/>
    </xf>
    <xf numFmtId="0" fontId="8" fillId="3" borderId="0" xfId="0" applyFont="1" applyFill="1" applyAlignment="1" applyProtection="1">
      <alignment horizontal="left" vertical="center" wrapText="1"/>
      <protection locked="0"/>
    </xf>
    <xf numFmtId="0" fontId="0" fillId="3" borderId="0" xfId="0" applyFill="1" applyAlignment="1" applyProtection="1">
      <alignment vertical="center"/>
      <protection locked="0"/>
    </xf>
    <xf numFmtId="0" fontId="8" fillId="2" borderId="0" xfId="0" applyFont="1" applyFill="1" applyAlignment="1" applyProtection="1">
      <alignment vertical="center"/>
      <protection locked="0"/>
    </xf>
    <xf numFmtId="0" fontId="8" fillId="3" borderId="0" xfId="0" applyFont="1" applyFill="1" applyAlignment="1" applyProtection="1">
      <alignment horizontal="center" vertical="center" wrapText="1"/>
      <protection locked="0"/>
    </xf>
    <xf numFmtId="0" fontId="8" fillId="3" borderId="0" xfId="0" applyFont="1" applyFill="1" applyAlignment="1" applyProtection="1">
      <alignment horizontal="left" vertical="center"/>
      <protection locked="0"/>
    </xf>
    <xf numFmtId="0" fontId="3" fillId="3" borderId="0" xfId="0" applyFont="1" applyFill="1" applyAlignment="1" applyProtection="1">
      <alignment vertical="center"/>
      <protection locked="0"/>
    </xf>
    <xf numFmtId="180" fontId="4" fillId="3" borderId="0" xfId="0" applyNumberFormat="1" applyFont="1" applyFill="1" applyAlignment="1">
      <alignment vertical="center"/>
    </xf>
    <xf numFmtId="0" fontId="4" fillId="7" borderId="8" xfId="0" applyFont="1" applyFill="1" applyBorder="1" applyAlignment="1">
      <alignment vertical="center" wrapText="1"/>
    </xf>
    <xf numFmtId="0" fontId="4" fillId="8" borderId="4" xfId="0" applyFont="1" applyFill="1" applyBorder="1" applyAlignment="1">
      <alignment vertical="center" wrapText="1"/>
    </xf>
    <xf numFmtId="0" fontId="4" fillId="8" borderId="6" xfId="0" applyFont="1" applyFill="1" applyBorder="1" applyAlignment="1">
      <alignment horizontal="left" vertical="center"/>
    </xf>
    <xf numFmtId="0" fontId="4" fillId="8" borderId="7" xfId="0" applyFont="1" applyFill="1" applyBorder="1" applyAlignment="1">
      <alignment vertical="center" wrapText="1"/>
    </xf>
    <xf numFmtId="0" fontId="0" fillId="8" borderId="7" xfId="0" applyFill="1" applyBorder="1" applyAlignment="1">
      <alignment vertical="center"/>
    </xf>
    <xf numFmtId="0" fontId="0" fillId="8" borderId="9" xfId="0" applyFill="1" applyBorder="1" applyAlignment="1">
      <alignment vertical="center"/>
    </xf>
    <xf numFmtId="0" fontId="31" fillId="3" borderId="0" xfId="0" applyFont="1" applyFill="1" applyAlignment="1">
      <alignment vertical="center"/>
    </xf>
    <xf numFmtId="0" fontId="29" fillId="3" borderId="0" xfId="0" applyFont="1" applyFill="1" applyAlignment="1">
      <alignment horizontal="center" vertical="center"/>
    </xf>
    <xf numFmtId="0" fontId="4" fillId="3" borderId="0" xfId="0" applyFont="1" applyFill="1" applyAlignment="1" applyProtection="1">
      <alignment horizontal="right" vertical="center"/>
      <protection locked="0"/>
    </xf>
    <xf numFmtId="0" fontId="1" fillId="0" borderId="0" xfId="0" applyFont="1" applyAlignment="1">
      <alignment vertical="center"/>
    </xf>
    <xf numFmtId="0" fontId="4" fillId="3" borderId="0" xfId="0" applyFont="1" applyFill="1" applyAlignment="1" applyProtection="1">
      <alignment horizontal="left" vertical="top"/>
      <protection locked="0"/>
    </xf>
    <xf numFmtId="0" fontId="30" fillId="3" borderId="0" xfId="0" applyFont="1" applyFill="1" applyAlignment="1" applyProtection="1">
      <alignment vertical="center"/>
      <protection locked="0"/>
    </xf>
    <xf numFmtId="0" fontId="18" fillId="2" borderId="0" xfId="0" applyFont="1" applyFill="1" applyAlignment="1" applyProtection="1">
      <alignment horizontal="right" vertical="center"/>
      <protection locked="0"/>
    </xf>
    <xf numFmtId="0" fontId="18" fillId="2" borderId="0" xfId="0" applyFont="1" applyFill="1" applyAlignment="1" applyProtection="1">
      <alignment horizontal="left" vertical="center" wrapText="1"/>
      <protection locked="0"/>
    </xf>
    <xf numFmtId="0" fontId="18" fillId="2" borderId="0" xfId="0" applyFont="1" applyFill="1" applyAlignment="1" applyProtection="1">
      <alignment vertical="top" wrapText="1"/>
      <protection locked="0"/>
    </xf>
    <xf numFmtId="0" fontId="19" fillId="2" borderId="0" xfId="0" applyFont="1" applyFill="1" applyAlignment="1" applyProtection="1">
      <alignment vertical="top"/>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vertical="center" wrapText="1"/>
      <protection locked="0"/>
    </xf>
    <xf numFmtId="0" fontId="43" fillId="2" borderId="0" xfId="0" applyFont="1" applyFill="1" applyAlignment="1">
      <alignment vertical="center"/>
    </xf>
    <xf numFmtId="0" fontId="4" fillId="3" borderId="6" xfId="0" applyFont="1" applyFill="1" applyBorder="1" applyAlignment="1" applyProtection="1">
      <alignment vertical="center"/>
      <protection locked="0"/>
    </xf>
    <xf numFmtId="0" fontId="3" fillId="3" borderId="7" xfId="0" applyFont="1" applyFill="1" applyBorder="1" applyAlignment="1" applyProtection="1">
      <alignment vertical="center"/>
      <protection locked="0"/>
    </xf>
    <xf numFmtId="0" fontId="4" fillId="3" borderId="7" xfId="0" applyFont="1" applyFill="1" applyBorder="1" applyAlignment="1" applyProtection="1">
      <alignment horizontal="right" vertical="center"/>
      <protection locked="0"/>
    </xf>
    <xf numFmtId="0" fontId="4" fillId="3" borderId="9" xfId="0" applyFont="1" applyFill="1" applyBorder="1" applyAlignment="1" applyProtection="1">
      <alignment horizontal="left" vertical="center"/>
      <protection locked="0"/>
    </xf>
    <xf numFmtId="0" fontId="4" fillId="3" borderId="5" xfId="0" applyFont="1" applyFill="1" applyBorder="1" applyAlignment="1" applyProtection="1">
      <alignment horizontal="left" vertical="center"/>
      <protection locked="0"/>
    </xf>
    <xf numFmtId="49" fontId="4" fillId="3" borderId="24" xfId="0" applyNumberFormat="1" applyFont="1" applyFill="1" applyBorder="1" applyAlignment="1" applyProtection="1">
      <alignment horizontal="right" vertical="center"/>
      <protection locked="0"/>
    </xf>
    <xf numFmtId="49" fontId="4" fillId="3" borderId="25" xfId="0" applyNumberFormat="1" applyFont="1" applyFill="1" applyBorder="1" applyAlignment="1" applyProtection="1">
      <alignment horizontal="right" vertical="center"/>
      <protection locked="0"/>
    </xf>
    <xf numFmtId="0" fontId="6" fillId="3" borderId="8" xfId="0" applyFont="1" applyFill="1" applyBorder="1" applyAlignment="1" applyProtection="1">
      <alignment vertical="center"/>
      <protection locked="0"/>
    </xf>
    <xf numFmtId="0" fontId="4" fillId="3" borderId="0" xfId="0" applyFont="1" applyFill="1" applyAlignment="1" applyProtection="1">
      <alignment vertical="center"/>
      <protection locked="0"/>
    </xf>
    <xf numFmtId="181" fontId="4" fillId="3" borderId="3" xfId="0" applyNumberFormat="1" applyFont="1" applyFill="1" applyBorder="1" applyAlignment="1" applyProtection="1">
      <alignment horizontal="left" vertical="center"/>
      <protection locked="0"/>
    </xf>
    <xf numFmtId="0" fontId="4" fillId="3" borderId="3" xfId="0" applyFont="1" applyFill="1" applyBorder="1" applyAlignment="1" applyProtection="1">
      <alignment vertical="center"/>
      <protection locked="0"/>
    </xf>
    <xf numFmtId="49" fontId="4" fillId="3" borderId="8" xfId="0" applyNumberFormat="1" applyFont="1" applyFill="1" applyBorder="1" applyAlignment="1" applyProtection="1">
      <alignment horizontal="right" vertical="center"/>
      <protection locked="0"/>
    </xf>
    <xf numFmtId="49" fontId="4" fillId="3" borderId="79" xfId="0" applyNumberFormat="1" applyFont="1" applyFill="1" applyBorder="1" applyAlignment="1" applyProtection="1">
      <alignment horizontal="right" vertical="center"/>
      <protection locked="0"/>
    </xf>
    <xf numFmtId="49" fontId="4" fillId="3" borderId="80" xfId="0" applyNumberFormat="1" applyFont="1" applyFill="1" applyBorder="1" applyAlignment="1" applyProtection="1">
      <alignment horizontal="right" vertical="center"/>
      <protection locked="0"/>
    </xf>
    <xf numFmtId="0" fontId="4" fillId="0" borderId="5" xfId="0" applyFont="1" applyBorder="1" applyAlignment="1" applyProtection="1">
      <alignment horizontal="left" vertical="center"/>
      <protection locked="0"/>
    </xf>
    <xf numFmtId="49" fontId="4" fillId="3" borderId="81" xfId="0" applyNumberFormat="1" applyFont="1" applyFill="1" applyBorder="1" applyAlignment="1" applyProtection="1">
      <alignment horizontal="right" vertical="center"/>
      <protection locked="0"/>
    </xf>
    <xf numFmtId="0" fontId="4" fillId="3" borderId="8" xfId="0" applyFont="1" applyFill="1" applyBorder="1" applyAlignment="1" applyProtection="1">
      <alignment vertical="center" shrinkToFit="1"/>
      <protection locked="0"/>
    </xf>
    <xf numFmtId="0" fontId="4" fillId="3" borderId="0" xfId="0" applyFont="1" applyFill="1" applyAlignment="1" applyProtection="1">
      <alignment vertical="center" shrinkToFit="1"/>
      <protection locked="0"/>
    </xf>
    <xf numFmtId="0" fontId="4" fillId="3" borderId="8" xfId="0" applyFont="1" applyFill="1" applyBorder="1" applyAlignment="1" applyProtection="1">
      <alignment horizontal="right" vertical="center"/>
      <protection locked="0"/>
    </xf>
    <xf numFmtId="182" fontId="3" fillId="3" borderId="0" xfId="0" applyNumberFormat="1" applyFont="1" applyFill="1" applyAlignment="1" applyProtection="1">
      <alignment vertical="center"/>
      <protection locked="0"/>
    </xf>
    <xf numFmtId="182" fontId="3" fillId="3" borderId="10" xfId="0" applyNumberFormat="1" applyFont="1" applyFill="1" applyBorder="1" applyAlignment="1" applyProtection="1">
      <alignment vertical="center"/>
      <protection locked="0"/>
    </xf>
    <xf numFmtId="0" fontId="0" fillId="3" borderId="11" xfId="0" applyFill="1" applyBorder="1" applyAlignment="1" applyProtection="1">
      <alignment vertical="center"/>
      <protection locked="0"/>
    </xf>
    <xf numFmtId="0" fontId="4" fillId="3" borderId="11" xfId="0" applyFont="1" applyFill="1" applyBorder="1" applyAlignment="1" applyProtection="1">
      <alignment vertical="center"/>
      <protection locked="0"/>
    </xf>
    <xf numFmtId="0" fontId="28" fillId="3" borderId="11" xfId="0" applyFont="1" applyFill="1" applyBorder="1" applyAlignment="1" applyProtection="1">
      <alignment vertical="center"/>
      <protection locked="0"/>
    </xf>
    <xf numFmtId="0" fontId="41" fillId="3" borderId="27" xfId="0" applyFont="1" applyFill="1" applyBorder="1" applyAlignment="1" applyProtection="1">
      <alignment horizontal="right" vertical="center"/>
      <protection locked="0"/>
    </xf>
    <xf numFmtId="0" fontId="4" fillId="0" borderId="1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13" xfId="0" applyFont="1" applyBorder="1" applyAlignment="1" applyProtection="1">
      <alignment vertical="center"/>
      <protection locked="0"/>
    </xf>
    <xf numFmtId="0" fontId="4" fillId="0" borderId="14" xfId="0" applyFont="1" applyBorder="1" applyAlignment="1" applyProtection="1">
      <alignment vertical="center"/>
      <protection locked="0"/>
    </xf>
    <xf numFmtId="0" fontId="4" fillId="0" borderId="9" xfId="0" applyFont="1" applyBorder="1" applyAlignment="1" applyProtection="1">
      <alignment vertical="center"/>
      <protection locked="0"/>
    </xf>
    <xf numFmtId="182" fontId="4" fillId="0" borderId="15" xfId="0" applyNumberFormat="1" applyFont="1" applyBorder="1" applyAlignment="1" applyProtection="1">
      <alignment vertical="center"/>
      <protection locked="0"/>
    </xf>
    <xf numFmtId="0" fontId="4" fillId="0" borderId="16" xfId="0" applyFont="1" applyBorder="1" applyAlignment="1" applyProtection="1">
      <alignment vertical="center"/>
      <protection locked="0"/>
    </xf>
    <xf numFmtId="0" fontId="4" fillId="0" borderId="17" xfId="0" applyFont="1" applyBorder="1" applyAlignment="1" applyProtection="1">
      <alignment vertical="center"/>
      <protection locked="0"/>
    </xf>
    <xf numFmtId="182" fontId="4" fillId="0" borderId="18" xfId="0" applyNumberFormat="1" applyFont="1" applyBorder="1" applyAlignment="1" applyProtection="1">
      <alignment vertical="center"/>
      <protection locked="0"/>
    </xf>
    <xf numFmtId="0" fontId="12" fillId="3" borderId="11" xfId="0" applyFont="1" applyFill="1" applyBorder="1" applyAlignment="1" applyProtection="1">
      <alignment vertical="center"/>
      <protection locked="0"/>
    </xf>
    <xf numFmtId="0" fontId="4" fillId="0" borderId="82" xfId="0" applyFont="1" applyBorder="1" applyAlignment="1" applyProtection="1">
      <alignment vertical="center"/>
      <protection locked="0"/>
    </xf>
    <xf numFmtId="182" fontId="4" fillId="0" borderId="83" xfId="0" applyNumberFormat="1" applyFont="1" applyBorder="1" applyAlignment="1" applyProtection="1">
      <alignment vertical="center"/>
      <protection locked="0"/>
    </xf>
    <xf numFmtId="0" fontId="1" fillId="0" borderId="0" xfId="0" applyFont="1" applyAlignment="1" applyProtection="1">
      <alignment vertical="center"/>
      <protection locked="0"/>
    </xf>
    <xf numFmtId="0" fontId="0" fillId="0" borderId="0" xfId="0" applyAlignment="1" applyProtection="1">
      <alignment vertical="center"/>
      <protection locked="0"/>
    </xf>
    <xf numFmtId="0" fontId="10" fillId="3" borderId="0" xfId="0" applyFont="1" applyFill="1" applyAlignment="1" applyProtection="1">
      <alignment vertical="center"/>
      <protection locked="0"/>
    </xf>
    <xf numFmtId="0" fontId="31" fillId="0" borderId="0" xfId="0" applyFont="1" applyAlignment="1" applyProtection="1">
      <alignment vertical="center"/>
      <protection locked="0"/>
    </xf>
    <xf numFmtId="0" fontId="32" fillId="3" borderId="0" xfId="0" applyFont="1" applyFill="1" applyAlignment="1" applyProtection="1">
      <alignment vertical="center"/>
      <protection locked="0"/>
    </xf>
    <xf numFmtId="0" fontId="3" fillId="3" borderId="0" xfId="0" applyFont="1" applyFill="1" applyProtection="1">
      <protection locked="0"/>
    </xf>
    <xf numFmtId="0" fontId="3" fillId="0" borderId="0" xfId="0" applyFont="1" applyAlignment="1" applyProtection="1">
      <alignment vertical="center"/>
      <protection locked="0"/>
    </xf>
    <xf numFmtId="0" fontId="3" fillId="3" borderId="19" xfId="0" applyFont="1" applyFill="1" applyBorder="1" applyAlignment="1" applyProtection="1">
      <alignment vertical="center"/>
      <protection locked="0"/>
    </xf>
    <xf numFmtId="0" fontId="3" fillId="3" borderId="20" xfId="0" applyFont="1" applyFill="1" applyBorder="1" applyAlignment="1" applyProtection="1">
      <alignment vertical="center"/>
      <protection locked="0"/>
    </xf>
    <xf numFmtId="0" fontId="3" fillId="3" borderId="21" xfId="0" applyFont="1" applyFill="1" applyBorder="1" applyAlignment="1" applyProtection="1">
      <alignment vertical="center"/>
      <protection locked="0"/>
    </xf>
    <xf numFmtId="0" fontId="3" fillId="3" borderId="21" xfId="0" applyFont="1" applyFill="1" applyBorder="1" applyProtection="1">
      <protection locked="0"/>
    </xf>
    <xf numFmtId="0" fontId="3" fillId="0" borderId="21" xfId="0" applyFont="1" applyBorder="1" applyAlignment="1" applyProtection="1">
      <alignment vertical="center"/>
      <protection locked="0"/>
    </xf>
    <xf numFmtId="177" fontId="3" fillId="3" borderId="5" xfId="0" applyNumberFormat="1" applyFont="1" applyFill="1" applyBorder="1" applyAlignment="1" applyProtection="1">
      <alignment vertical="center"/>
      <protection locked="0"/>
    </xf>
    <xf numFmtId="0" fontId="4" fillId="3" borderId="8" xfId="0" applyFont="1" applyFill="1" applyBorder="1" applyAlignment="1" applyProtection="1">
      <alignment vertical="center"/>
      <protection locked="0"/>
    </xf>
    <xf numFmtId="0" fontId="0" fillId="3" borderId="10" xfId="0" applyFill="1" applyBorder="1" applyAlignment="1" applyProtection="1">
      <alignment vertical="center"/>
      <protection locked="0"/>
    </xf>
    <xf numFmtId="181" fontId="3" fillId="3" borderId="0" xfId="0" applyNumberFormat="1" applyFont="1" applyFill="1" applyAlignment="1" applyProtection="1">
      <alignment vertical="center"/>
      <protection locked="0"/>
    </xf>
    <xf numFmtId="181" fontId="4" fillId="3" borderId="10" xfId="0" applyNumberFormat="1" applyFont="1" applyFill="1" applyBorder="1" applyAlignment="1" applyProtection="1">
      <alignment vertical="center"/>
      <protection locked="0"/>
    </xf>
    <xf numFmtId="0" fontId="28" fillId="3" borderId="0" xfId="0" applyFont="1" applyFill="1" applyAlignment="1" applyProtection="1">
      <alignment horizontal="right" vertical="center"/>
      <protection locked="0"/>
    </xf>
    <xf numFmtId="0" fontId="4" fillId="3" borderId="10" xfId="0" applyFont="1" applyFill="1" applyBorder="1" applyAlignment="1" applyProtection="1">
      <alignment vertical="center"/>
      <protection locked="0"/>
    </xf>
    <xf numFmtId="0" fontId="0" fillId="3" borderId="4" xfId="0" applyFill="1" applyBorder="1" applyAlignment="1" applyProtection="1">
      <alignment vertical="center"/>
      <protection locked="0"/>
    </xf>
    <xf numFmtId="0" fontId="4" fillId="3" borderId="21" xfId="0" applyFont="1" applyFill="1" applyBorder="1" applyAlignment="1" applyProtection="1">
      <alignment horizontal="right" vertical="center"/>
      <protection locked="0"/>
    </xf>
    <xf numFmtId="0" fontId="4" fillId="3" borderId="5" xfId="0" applyFont="1" applyFill="1" applyBorder="1" applyAlignment="1" applyProtection="1">
      <alignment vertical="center"/>
      <protection locked="0"/>
    </xf>
    <xf numFmtId="191" fontId="4" fillId="0" borderId="3" xfId="0" applyNumberFormat="1" applyFont="1" applyBorder="1" applyAlignment="1" applyProtection="1">
      <alignment vertical="center"/>
      <protection locked="0"/>
    </xf>
    <xf numFmtId="191" fontId="4" fillId="0" borderId="0" xfId="0" applyNumberFormat="1" applyFont="1" applyAlignment="1" applyProtection="1">
      <alignment vertical="center"/>
      <protection locked="0"/>
    </xf>
    <xf numFmtId="0" fontId="4" fillId="0" borderId="0" xfId="0" applyFont="1" applyAlignment="1" applyProtection="1">
      <alignment horizontal="right" vertical="center"/>
      <protection locked="0"/>
    </xf>
    <xf numFmtId="0" fontId="4" fillId="0" borderId="0" xfId="0" applyFont="1" applyAlignment="1" applyProtection="1">
      <alignment vertical="center"/>
      <protection locked="0"/>
    </xf>
    <xf numFmtId="0" fontId="7" fillId="0" borderId="0" xfId="0" applyFont="1" applyAlignment="1" applyProtection="1">
      <alignment vertical="center"/>
      <protection locked="0"/>
    </xf>
    <xf numFmtId="0" fontId="16" fillId="0" borderId="0" xfId="0" applyFont="1" applyAlignment="1" applyProtection="1">
      <alignment vertical="center"/>
      <protection locked="0"/>
    </xf>
    <xf numFmtId="0" fontId="0" fillId="12" borderId="0" xfId="0" applyFill="1" applyAlignment="1">
      <alignment vertical="center"/>
    </xf>
    <xf numFmtId="0" fontId="0" fillId="12" borderId="0" xfId="0" applyFill="1"/>
    <xf numFmtId="0" fontId="4" fillId="12" borderId="0" xfId="0" applyFont="1" applyFill="1" applyAlignment="1">
      <alignment horizontal="center" vertical="center"/>
    </xf>
    <xf numFmtId="0" fontId="4" fillId="12" borderId="1" xfId="0" applyFont="1" applyFill="1" applyBorder="1" applyAlignment="1">
      <alignment horizontal="center" vertical="center"/>
    </xf>
    <xf numFmtId="0" fontId="24" fillId="12" borderId="2" xfId="0" applyFont="1" applyFill="1" applyBorder="1" applyAlignment="1">
      <alignment horizontal="center" vertical="center" wrapText="1"/>
    </xf>
    <xf numFmtId="0" fontId="24" fillId="12" borderId="1" xfId="0" applyFont="1" applyFill="1" applyBorder="1" applyAlignment="1">
      <alignment horizontal="center" vertical="center" wrapText="1"/>
    </xf>
    <xf numFmtId="0" fontId="26" fillId="12" borderId="3" xfId="0" applyFont="1" applyFill="1" applyBorder="1" applyAlignment="1">
      <alignment horizontal="center" vertical="center"/>
    </xf>
    <xf numFmtId="0" fontId="4" fillId="12" borderId="0" xfId="0" applyFont="1" applyFill="1" applyAlignment="1">
      <alignment horizontal="left" vertical="center"/>
    </xf>
    <xf numFmtId="0" fontId="4" fillId="12" borderId="0" xfId="0" applyFont="1" applyFill="1" applyAlignment="1">
      <alignment horizontal="right" vertical="center"/>
    </xf>
    <xf numFmtId="0" fontId="4" fillId="12" borderId="72" xfId="0" applyFont="1" applyFill="1" applyBorder="1" applyAlignment="1">
      <alignment horizontal="left" vertical="center"/>
    </xf>
    <xf numFmtId="0" fontId="25" fillId="12" borderId="73" xfId="0" quotePrefix="1" applyFont="1" applyFill="1" applyBorder="1" applyAlignment="1">
      <alignment horizontal="left" vertical="center"/>
    </xf>
    <xf numFmtId="0" fontId="25" fillId="12" borderId="72" xfId="0" quotePrefix="1" applyFont="1" applyFill="1" applyBorder="1" applyAlignment="1" applyProtection="1">
      <alignment horizontal="right" vertical="center"/>
      <protection locked="0"/>
    </xf>
    <xf numFmtId="0" fontId="27" fillId="12" borderId="74" xfId="0" quotePrefix="1" applyFont="1" applyFill="1" applyBorder="1" applyAlignment="1">
      <alignment horizontal="left" vertical="center"/>
    </xf>
    <xf numFmtId="0" fontId="28" fillId="12" borderId="0" xfId="0" applyFont="1" applyFill="1" applyAlignment="1">
      <alignment horizontal="left" vertical="center"/>
    </xf>
    <xf numFmtId="0" fontId="4" fillId="12" borderId="0" xfId="0" applyFont="1" applyFill="1" applyAlignment="1">
      <alignment vertical="center"/>
    </xf>
    <xf numFmtId="0" fontId="4" fillId="12" borderId="69" xfId="0" applyFont="1" applyFill="1" applyBorder="1" applyAlignment="1">
      <alignment horizontal="left" vertical="center"/>
    </xf>
    <xf numFmtId="0" fontId="25" fillId="12" borderId="70" xfId="0" quotePrefix="1" applyFont="1" applyFill="1" applyBorder="1" applyAlignment="1">
      <alignment horizontal="left" vertical="center"/>
    </xf>
    <xf numFmtId="0" fontId="25" fillId="12" borderId="69" xfId="0" quotePrefix="1" applyFont="1" applyFill="1" applyBorder="1" applyAlignment="1" applyProtection="1">
      <alignment horizontal="right" vertical="center"/>
      <protection locked="0"/>
    </xf>
    <xf numFmtId="0" fontId="27" fillId="12" borderId="75" xfId="0" quotePrefix="1" applyFont="1" applyFill="1" applyBorder="1" applyAlignment="1">
      <alignment horizontal="left" vertical="center"/>
    </xf>
    <xf numFmtId="0" fontId="25" fillId="12" borderId="70" xfId="0" quotePrefix="1" applyFont="1" applyFill="1" applyBorder="1" applyAlignment="1">
      <alignment horizontal="left" vertical="center" wrapText="1"/>
    </xf>
    <xf numFmtId="0" fontId="25" fillId="12" borderId="69" xfId="0" applyFont="1" applyFill="1" applyBorder="1" applyAlignment="1" applyProtection="1">
      <alignment horizontal="right" vertical="center" wrapText="1"/>
      <protection locked="0"/>
    </xf>
    <xf numFmtId="0" fontId="27" fillId="12" borderId="75" xfId="0" applyFont="1" applyFill="1" applyBorder="1" applyAlignment="1">
      <alignment horizontal="left" vertical="center"/>
    </xf>
    <xf numFmtId="0" fontId="25" fillId="12" borderId="78" xfId="0" quotePrefix="1" applyFont="1" applyFill="1" applyBorder="1" applyAlignment="1">
      <alignment horizontal="left" vertical="center"/>
    </xf>
    <xf numFmtId="0" fontId="25" fillId="12" borderId="84" xfId="0" applyFont="1" applyFill="1" applyBorder="1" applyAlignment="1" applyProtection="1">
      <alignment horizontal="right" vertical="center" wrapText="1"/>
      <protection locked="0"/>
    </xf>
    <xf numFmtId="0" fontId="4" fillId="12" borderId="77" xfId="0" applyFont="1" applyFill="1" applyBorder="1" applyAlignment="1">
      <alignment horizontal="left" vertical="center"/>
    </xf>
    <xf numFmtId="0" fontId="25" fillId="12" borderId="4" xfId="0" quotePrefix="1" applyFont="1" applyFill="1" applyBorder="1" applyAlignment="1">
      <alignment horizontal="left" vertical="center"/>
    </xf>
    <xf numFmtId="0" fontId="25" fillId="12" borderId="22" xfId="0" applyFont="1" applyFill="1" applyBorder="1" applyAlignment="1" applyProtection="1">
      <alignment horizontal="right" vertical="center" wrapText="1"/>
      <protection locked="0"/>
    </xf>
    <xf numFmtId="0" fontId="27" fillId="12" borderId="76" xfId="0" applyFont="1" applyFill="1" applyBorder="1" applyAlignment="1">
      <alignment horizontal="left" vertical="center"/>
    </xf>
    <xf numFmtId="0" fontId="4" fillId="12" borderId="0" xfId="0" applyFont="1" applyFill="1" applyAlignment="1" applyProtection="1">
      <alignment vertical="center" wrapText="1"/>
      <protection locked="0"/>
    </xf>
    <xf numFmtId="0" fontId="3" fillId="12" borderId="0" xfId="0" applyFont="1" applyFill="1" applyAlignment="1">
      <alignment vertical="center"/>
    </xf>
    <xf numFmtId="0" fontId="25" fillId="12" borderId="23" xfId="0" applyFont="1" applyFill="1" applyBorder="1" applyAlignment="1" applyProtection="1">
      <alignment horizontal="right" vertical="center" wrapText="1"/>
      <protection locked="0"/>
    </xf>
    <xf numFmtId="0" fontId="27" fillId="12" borderId="74" xfId="0" applyFont="1" applyFill="1" applyBorder="1" applyAlignment="1">
      <alignment horizontal="left" vertical="center"/>
    </xf>
    <xf numFmtId="0" fontId="25" fillId="12" borderId="71" xfId="0" quotePrefix="1" applyFont="1" applyFill="1" applyBorder="1" applyAlignment="1">
      <alignment horizontal="left" vertical="center"/>
    </xf>
    <xf numFmtId="0" fontId="25" fillId="12" borderId="0" xfId="0" quotePrefix="1" applyFont="1" applyFill="1" applyAlignment="1">
      <alignment horizontal="left" vertical="center"/>
    </xf>
    <xf numFmtId="0" fontId="25" fillId="12" borderId="0" xfId="0" applyFont="1" applyFill="1" applyAlignment="1" applyProtection="1">
      <alignment horizontal="right" vertical="center" wrapText="1"/>
      <protection locked="0"/>
    </xf>
    <xf numFmtId="0" fontId="27" fillId="12" borderId="0" xfId="0" applyFont="1" applyFill="1" applyAlignment="1">
      <alignment horizontal="left" vertical="center"/>
    </xf>
    <xf numFmtId="0" fontId="28" fillId="12" borderId="0" xfId="0" applyFont="1" applyFill="1" applyAlignment="1">
      <alignment vertical="center"/>
    </xf>
    <xf numFmtId="0" fontId="4" fillId="12" borderId="1" xfId="0" applyFont="1" applyFill="1" applyBorder="1" applyAlignment="1">
      <alignment horizontal="left" vertical="center"/>
    </xf>
    <xf numFmtId="0" fontId="25" fillId="12" borderId="2" xfId="0" quotePrefix="1" applyFont="1" applyFill="1" applyBorder="1" applyAlignment="1">
      <alignment horizontal="left" vertical="center"/>
    </xf>
    <xf numFmtId="0" fontId="25" fillId="12" borderId="1" xfId="0" applyFont="1" applyFill="1" applyBorder="1" applyAlignment="1" applyProtection="1">
      <alignment horizontal="right" vertical="center" wrapText="1"/>
      <protection locked="0"/>
    </xf>
    <xf numFmtId="0" fontId="27" fillId="12" borderId="3" xfId="0" applyFont="1" applyFill="1" applyBorder="1" applyAlignment="1">
      <alignment horizontal="left" vertical="center"/>
    </xf>
    <xf numFmtId="0" fontId="4" fillId="12" borderId="0" xfId="0" applyFont="1" applyFill="1" applyAlignment="1">
      <alignment vertical="center" wrapText="1"/>
    </xf>
    <xf numFmtId="0" fontId="3" fillId="3" borderId="0" xfId="0" applyFont="1" applyFill="1" applyAlignment="1">
      <alignment horizontal="right" vertical="top"/>
    </xf>
    <xf numFmtId="0" fontId="3" fillId="0" borderId="0" xfId="0" applyFont="1" applyAlignment="1">
      <alignment vertical="top"/>
    </xf>
    <xf numFmtId="0" fontId="3" fillId="3" borderId="0" xfId="0" applyFont="1" applyFill="1" applyAlignment="1">
      <alignment horizontal="left" vertical="top" wrapText="1"/>
    </xf>
    <xf numFmtId="0" fontId="0" fillId="0" borderId="116" xfId="0" applyBorder="1" applyAlignment="1">
      <alignment vertical="center"/>
    </xf>
    <xf numFmtId="0" fontId="0" fillId="0" borderId="0" xfId="0" quotePrefix="1" applyAlignment="1">
      <alignment vertical="center"/>
    </xf>
    <xf numFmtId="0" fontId="3" fillId="3" borderId="0" xfId="0" quotePrefix="1" applyFont="1" applyFill="1" applyAlignment="1">
      <alignment vertical="top" wrapText="1"/>
    </xf>
    <xf numFmtId="0" fontId="3" fillId="0" borderId="0" xfId="0" quotePrefix="1" applyFont="1" applyAlignment="1">
      <alignment vertical="center"/>
    </xf>
    <xf numFmtId="0" fontId="3" fillId="0" borderId="6" xfId="0" quotePrefix="1" applyFont="1" applyBorder="1" applyAlignment="1">
      <alignment vertical="center"/>
    </xf>
    <xf numFmtId="0" fontId="3" fillId="0" borderId="7" xfId="0" applyFont="1" applyBorder="1" applyAlignment="1">
      <alignment vertical="center"/>
    </xf>
    <xf numFmtId="0" fontId="0" fillId="0" borderId="21" xfId="0" applyBorder="1" applyAlignment="1">
      <alignment vertical="center"/>
    </xf>
    <xf numFmtId="0" fontId="3" fillId="0" borderId="9" xfId="0" applyFont="1" applyBorder="1" applyAlignment="1">
      <alignment vertical="center"/>
    </xf>
    <xf numFmtId="0" fontId="3" fillId="0" borderId="21" xfId="0" applyFont="1" applyBorder="1" applyAlignment="1">
      <alignment vertical="center"/>
    </xf>
    <xf numFmtId="0" fontId="3" fillId="0" borderId="5" xfId="0" applyFont="1" applyBorder="1" applyAlignment="1">
      <alignment vertical="center"/>
    </xf>
    <xf numFmtId="0" fontId="0" fillId="0" borderId="28" xfId="0" applyBorder="1" applyAlignment="1">
      <alignment vertical="center"/>
    </xf>
    <xf numFmtId="0" fontId="0" fillId="0" borderId="30" xfId="0" applyBorder="1" applyAlignment="1">
      <alignment vertical="center"/>
    </xf>
    <xf numFmtId="0" fontId="0" fillId="0" borderId="29" xfId="0" applyBorder="1" applyAlignment="1">
      <alignment vertical="center"/>
    </xf>
    <xf numFmtId="0" fontId="0" fillId="13" borderId="0" xfId="0" applyFill="1" applyProtection="1">
      <protection locked="0"/>
    </xf>
    <xf numFmtId="0" fontId="0" fillId="4" borderId="0" xfId="0" applyFill="1" applyProtection="1">
      <protection locked="0"/>
    </xf>
    <xf numFmtId="0" fontId="3" fillId="3" borderId="0" xfId="0" applyFont="1" applyFill="1" applyAlignment="1">
      <alignment horizontal="left" vertical="center"/>
    </xf>
    <xf numFmtId="0" fontId="3" fillId="3" borderId="104" xfId="0" applyFont="1" applyFill="1" applyBorder="1" applyAlignment="1" applyProtection="1">
      <alignment horizontal="left" vertical="center"/>
      <protection locked="0"/>
    </xf>
    <xf numFmtId="0" fontId="29" fillId="3" borderId="0" xfId="0" applyFont="1" applyFill="1" applyAlignment="1" applyProtection="1">
      <alignment horizontal="center" vertical="center"/>
      <protection locked="0"/>
    </xf>
    <xf numFmtId="0" fontId="40" fillId="3" borderId="90" xfId="0" applyFont="1" applyFill="1" applyBorder="1" applyAlignment="1">
      <alignment horizontal="center" vertical="center"/>
    </xf>
    <xf numFmtId="0" fontId="40" fillId="3" borderId="91" xfId="0" applyFont="1" applyFill="1" applyBorder="1" applyAlignment="1">
      <alignment horizontal="center" vertical="center"/>
    </xf>
    <xf numFmtId="0" fontId="40" fillId="3" borderId="92" xfId="0" applyFont="1" applyFill="1" applyBorder="1" applyAlignment="1">
      <alignment horizontal="center" vertical="center"/>
    </xf>
    <xf numFmtId="0" fontId="40" fillId="0" borderId="90" xfId="0" applyFont="1" applyBorder="1" applyAlignment="1">
      <alignment horizontal="center" vertical="center"/>
    </xf>
    <xf numFmtId="0" fontId="40" fillId="0" borderId="91" xfId="0" applyFont="1" applyBorder="1" applyAlignment="1">
      <alignment horizontal="center" vertical="center"/>
    </xf>
    <xf numFmtId="0" fontId="40" fillId="0" borderId="92" xfId="0" applyFont="1" applyBorder="1" applyAlignment="1">
      <alignment horizontal="center" vertical="center"/>
    </xf>
    <xf numFmtId="0" fontId="3" fillId="0" borderId="0" xfId="0" applyFont="1" applyAlignment="1">
      <alignment horizontal="left" vertical="top" wrapText="1"/>
    </xf>
    <xf numFmtId="181" fontId="4" fillId="0" borderId="39" xfId="0" applyNumberFormat="1" applyFont="1" applyBorder="1" applyAlignment="1" applyProtection="1">
      <alignment horizontal="right" vertical="center" shrinkToFit="1"/>
      <protection locked="0"/>
    </xf>
    <xf numFmtId="181" fontId="4" fillId="0" borderId="40" xfId="0" applyNumberFormat="1" applyFont="1" applyBorder="1" applyAlignment="1" applyProtection="1">
      <alignment horizontal="right" vertical="center" shrinkToFit="1"/>
      <protection locked="0"/>
    </xf>
    <xf numFmtId="181" fontId="4" fillId="0" borderId="2" xfId="0" applyNumberFormat="1" applyFont="1" applyBorder="1" applyAlignment="1" applyProtection="1">
      <alignment horizontal="right" vertical="center" shrinkToFit="1"/>
      <protection locked="0"/>
    </xf>
    <xf numFmtId="181" fontId="4" fillId="0" borderId="38" xfId="0" applyNumberFormat="1" applyFont="1" applyBorder="1" applyAlignment="1" applyProtection="1">
      <alignment horizontal="right" vertical="center" shrinkToFit="1"/>
      <protection locked="0"/>
    </xf>
    <xf numFmtId="0" fontId="4" fillId="3" borderId="4" xfId="0" applyFont="1" applyFill="1" applyBorder="1" applyAlignment="1" applyProtection="1">
      <alignment horizontal="right" vertical="center"/>
      <protection locked="0"/>
    </xf>
    <xf numFmtId="0" fontId="4" fillId="3" borderId="21" xfId="0" applyFont="1" applyFill="1" applyBorder="1" applyAlignment="1" applyProtection="1">
      <alignment horizontal="right" vertical="center"/>
      <protection locked="0"/>
    </xf>
    <xf numFmtId="180" fontId="4" fillId="0" borderId="2" xfId="0" applyNumberFormat="1" applyFont="1" applyBorder="1" applyAlignment="1" applyProtection="1">
      <alignment horizontal="center" vertical="center"/>
      <protection locked="0"/>
    </xf>
    <xf numFmtId="180" fontId="4" fillId="0" borderId="38" xfId="0" applyNumberFormat="1" applyFont="1" applyBorder="1" applyAlignment="1" applyProtection="1">
      <alignment horizontal="center" vertical="center"/>
      <protection locked="0"/>
    </xf>
    <xf numFmtId="181" fontId="4" fillId="0" borderId="6" xfId="0" applyNumberFormat="1" applyFont="1" applyBorder="1" applyAlignment="1" applyProtection="1">
      <alignment horizontal="right" vertical="center" shrinkToFit="1"/>
      <protection locked="0"/>
    </xf>
    <xf numFmtId="181" fontId="4" fillId="0" borderId="7" xfId="0" applyNumberFormat="1" applyFont="1" applyBorder="1" applyAlignment="1" applyProtection="1">
      <alignment horizontal="right" vertical="center" shrinkToFit="1"/>
      <protection locked="0"/>
    </xf>
    <xf numFmtId="192" fontId="4" fillId="0" borderId="48" xfId="0" applyNumberFormat="1" applyFont="1" applyBorder="1" applyAlignment="1" applyProtection="1">
      <alignment horizontal="right" vertical="center"/>
      <protection locked="0"/>
    </xf>
    <xf numFmtId="192" fontId="4" fillId="0" borderId="38" xfId="0" applyNumberFormat="1" applyFont="1" applyBorder="1" applyAlignment="1" applyProtection="1">
      <alignment horizontal="right" vertical="center"/>
      <protection locked="0"/>
    </xf>
    <xf numFmtId="192" fontId="4" fillId="0" borderId="49" xfId="0" applyNumberFormat="1" applyFont="1" applyBorder="1" applyAlignment="1" applyProtection="1">
      <alignment horizontal="right" vertical="center"/>
      <protection locked="0"/>
    </xf>
    <xf numFmtId="0" fontId="4" fillId="0" borderId="50"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7" borderId="6"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10" xfId="0" applyFont="1" applyFill="1" applyBorder="1" applyAlignment="1">
      <alignment horizontal="center" vertical="center" wrapText="1"/>
    </xf>
    <xf numFmtId="0" fontId="4" fillId="7" borderId="38" xfId="0" applyFont="1" applyFill="1" applyBorder="1" applyAlignment="1">
      <alignment horizontal="center" vertical="center"/>
    </xf>
    <xf numFmtId="0" fontId="4" fillId="7" borderId="3" xfId="0" applyFont="1" applyFill="1" applyBorder="1" applyAlignment="1">
      <alignment horizontal="center" vertical="center"/>
    </xf>
    <xf numFmtId="181" fontId="4" fillId="0" borderId="6" xfId="0" applyNumberFormat="1" applyFont="1" applyBorder="1" applyAlignment="1" applyProtection="1">
      <alignment horizontal="center" vertical="center"/>
      <protection locked="0"/>
    </xf>
    <xf numFmtId="181" fontId="4" fillId="0" borderId="7" xfId="0" applyNumberFormat="1" applyFont="1" applyBorder="1" applyAlignment="1" applyProtection="1">
      <alignment horizontal="center" vertical="center"/>
      <protection locked="0"/>
    </xf>
    <xf numFmtId="193" fontId="4" fillId="0" borderId="95" xfId="0" applyNumberFormat="1" applyFont="1" applyBorder="1" applyAlignment="1" applyProtection="1">
      <alignment horizontal="right" vertical="center" shrinkToFit="1"/>
      <protection locked="0"/>
    </xf>
    <xf numFmtId="194" fontId="3" fillId="3" borderId="2" xfId="0" applyNumberFormat="1" applyFont="1" applyFill="1" applyBorder="1" applyAlignment="1" applyProtection="1">
      <alignment horizontal="center" vertical="center"/>
      <protection locked="0"/>
    </xf>
    <xf numFmtId="194" fontId="3" fillId="3" borderId="38" xfId="0" applyNumberFormat="1" applyFont="1" applyFill="1" applyBorder="1" applyAlignment="1" applyProtection="1">
      <alignment horizontal="center" vertical="center"/>
      <protection locked="0"/>
    </xf>
    <xf numFmtId="194" fontId="3" fillId="3" borderId="3" xfId="0" applyNumberFormat="1"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192" fontId="4" fillId="0" borderId="51" xfId="0" applyNumberFormat="1" applyFont="1" applyBorder="1" applyAlignment="1" applyProtection="1">
      <alignment horizontal="right" vertical="center"/>
      <protection locked="0"/>
    </xf>
    <xf numFmtId="192" fontId="4" fillId="0" borderId="7" xfId="0" applyNumberFormat="1" applyFont="1" applyBorder="1" applyAlignment="1" applyProtection="1">
      <alignment horizontal="right" vertical="center"/>
      <protection locked="0"/>
    </xf>
    <xf numFmtId="192" fontId="4" fillId="0" borderId="52" xfId="0" applyNumberFormat="1" applyFont="1" applyBorder="1" applyAlignment="1" applyProtection="1">
      <alignment horizontal="right" vertical="center"/>
      <protection locked="0"/>
    </xf>
    <xf numFmtId="0" fontId="4" fillId="7"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3" borderId="6" xfId="0" applyFont="1" applyFill="1" applyBorder="1" applyAlignment="1" applyProtection="1">
      <alignment horizontal="right" vertical="center"/>
      <protection locked="0"/>
    </xf>
    <xf numFmtId="0" fontId="4" fillId="3" borderId="7" xfId="0" applyFont="1" applyFill="1" applyBorder="1" applyAlignment="1" applyProtection="1">
      <alignment horizontal="right" vertical="center"/>
      <protection locked="0"/>
    </xf>
    <xf numFmtId="181" fontId="3" fillId="3" borderId="21" xfId="0" applyNumberFormat="1" applyFont="1" applyFill="1" applyBorder="1" applyAlignment="1" applyProtection="1">
      <alignment horizontal="right" vertical="center" shrinkToFit="1"/>
      <protection locked="0"/>
    </xf>
    <xf numFmtId="193" fontId="4" fillId="0" borderId="38" xfId="0" applyNumberFormat="1" applyFont="1" applyBorder="1" applyAlignment="1" applyProtection="1">
      <alignment horizontal="right" vertical="center" shrinkToFit="1"/>
      <protection locked="0"/>
    </xf>
    <xf numFmtId="0" fontId="3" fillId="0" borderId="4" xfId="0" applyFont="1" applyBorder="1" applyAlignment="1" applyProtection="1">
      <alignment horizontal="left" vertical="center" shrinkToFit="1"/>
      <protection locked="0"/>
    </xf>
    <xf numFmtId="0" fontId="3" fillId="0" borderId="21"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3" fillId="3" borderId="0" xfId="0" applyFont="1" applyFill="1" applyAlignment="1" applyProtection="1">
      <alignment horizontal="left" vertical="center" shrinkToFit="1"/>
      <protection locked="0"/>
    </xf>
    <xf numFmtId="183" fontId="4" fillId="3" borderId="0" xfId="0" applyNumberFormat="1" applyFont="1" applyFill="1" applyAlignment="1" applyProtection="1">
      <alignment horizontal="center" vertical="center"/>
      <protection locked="0"/>
    </xf>
    <xf numFmtId="181" fontId="3" fillId="3" borderId="7" xfId="0" applyNumberFormat="1" applyFont="1" applyFill="1" applyBorder="1" applyAlignment="1" applyProtection="1">
      <alignment horizontal="right" vertical="center" shrinkToFit="1"/>
      <protection locked="0"/>
    </xf>
    <xf numFmtId="0" fontId="4" fillId="7" borderId="98" xfId="0" applyFont="1" applyFill="1" applyBorder="1" applyAlignment="1">
      <alignment horizontal="center" vertical="center"/>
    </xf>
    <xf numFmtId="0" fontId="4" fillId="7" borderId="0" xfId="0" applyFont="1" applyFill="1" applyAlignment="1">
      <alignment horizontal="center" vertical="center"/>
    </xf>
    <xf numFmtId="193" fontId="4" fillId="0" borderId="7" xfId="0" applyNumberFormat="1" applyFont="1" applyBorder="1" applyAlignment="1" applyProtection="1">
      <alignment horizontal="right" vertical="center" shrinkToFit="1"/>
      <protection locked="0"/>
    </xf>
    <xf numFmtId="181" fontId="4" fillId="0" borderId="94" xfId="0" applyNumberFormat="1" applyFont="1" applyBorder="1" applyAlignment="1" applyProtection="1">
      <alignment horizontal="right" vertical="center" shrinkToFit="1"/>
      <protection locked="0"/>
    </xf>
    <xf numFmtId="0" fontId="28" fillId="3" borderId="6" xfId="0" applyFont="1" applyFill="1" applyBorder="1" applyAlignment="1" applyProtection="1">
      <alignment horizontal="left" vertical="center"/>
      <protection locked="0"/>
    </xf>
    <xf numFmtId="0" fontId="28" fillId="3" borderId="7" xfId="0" applyFont="1" applyFill="1" applyBorder="1" applyAlignment="1" applyProtection="1">
      <alignment horizontal="left" vertical="center"/>
      <protection locked="0"/>
    </xf>
    <xf numFmtId="0" fontId="28" fillId="3" borderId="9" xfId="0" applyFont="1" applyFill="1" applyBorder="1" applyAlignment="1" applyProtection="1">
      <alignment horizontal="left" vertical="center"/>
      <protection locked="0"/>
    </xf>
    <xf numFmtId="179" fontId="3" fillId="3" borderId="100" xfId="0" applyNumberFormat="1" applyFont="1" applyFill="1" applyBorder="1" applyAlignment="1" applyProtection="1">
      <alignment horizontal="center" vertical="center"/>
      <protection locked="0"/>
    </xf>
    <xf numFmtId="179" fontId="3" fillId="3" borderId="102" xfId="0" applyNumberFormat="1" applyFont="1" applyFill="1" applyBorder="1" applyAlignment="1" applyProtection="1">
      <alignment horizontal="center" vertical="center"/>
      <protection locked="0"/>
    </xf>
    <xf numFmtId="0" fontId="4" fillId="4" borderId="41" xfId="0" applyFont="1" applyFill="1" applyBorder="1" applyAlignment="1">
      <alignment horizontal="center" vertical="center" textRotation="255"/>
    </xf>
    <xf numFmtId="0" fontId="4" fillId="4" borderId="42" xfId="0" applyFont="1" applyFill="1" applyBorder="1" applyAlignment="1">
      <alignment horizontal="center" vertical="center" textRotation="255"/>
    </xf>
    <xf numFmtId="0" fontId="4" fillId="4" borderId="43" xfId="0" applyFont="1" applyFill="1" applyBorder="1" applyAlignment="1">
      <alignment horizontal="center" vertical="center" textRotation="255"/>
    </xf>
    <xf numFmtId="0" fontId="24" fillId="7" borderId="44" xfId="0" applyFont="1" applyFill="1" applyBorder="1" applyAlignment="1">
      <alignment horizontal="center" vertical="center" wrapText="1"/>
    </xf>
    <xf numFmtId="0" fontId="24" fillId="7" borderId="11" xfId="0" applyFont="1" applyFill="1" applyBorder="1" applyAlignment="1">
      <alignment horizontal="center" vertical="center" wrapText="1"/>
    </xf>
    <xf numFmtId="0" fontId="24" fillId="7" borderId="45" xfId="0" applyFont="1" applyFill="1" applyBorder="1" applyAlignment="1">
      <alignment horizontal="center" vertical="center" wrapText="1"/>
    </xf>
    <xf numFmtId="0" fontId="4" fillId="0" borderId="96" xfId="0" applyFont="1" applyBorder="1" applyAlignment="1" applyProtection="1">
      <alignment horizontal="center" vertical="center"/>
      <protection locked="0"/>
    </xf>
    <xf numFmtId="0" fontId="4" fillId="0" borderId="95" xfId="0" applyFont="1" applyBorder="1" applyAlignment="1" applyProtection="1">
      <alignment horizontal="center" vertical="center"/>
      <protection locked="0"/>
    </xf>
    <xf numFmtId="0" fontId="24" fillId="7" borderId="0" xfId="0" applyFont="1" applyFill="1" applyAlignment="1">
      <alignment horizontal="center" vertical="center"/>
    </xf>
    <xf numFmtId="0" fontId="24" fillId="7" borderId="46" xfId="0" applyFont="1" applyFill="1" applyBorder="1" applyAlignment="1">
      <alignment horizontal="center" vertical="center"/>
    </xf>
    <xf numFmtId="181" fontId="4" fillId="0" borderId="97" xfId="0" applyNumberFormat="1" applyFont="1" applyBorder="1" applyAlignment="1" applyProtection="1">
      <alignment horizontal="right" vertical="center" shrinkToFit="1"/>
      <protection locked="0"/>
    </xf>
    <xf numFmtId="181" fontId="4" fillId="0" borderId="95" xfId="0" applyNumberFormat="1" applyFont="1" applyBorder="1" applyAlignment="1" applyProtection="1">
      <alignment horizontal="right" vertical="center" shrinkToFit="1"/>
      <protection locked="0"/>
    </xf>
    <xf numFmtId="0" fontId="4" fillId="7" borderId="2" xfId="0" applyFont="1" applyFill="1" applyBorder="1" applyAlignment="1">
      <alignment horizontal="center" vertical="center"/>
    </xf>
    <xf numFmtId="0" fontId="4" fillId="7" borderId="2" xfId="0" applyFont="1" applyFill="1" applyBorder="1" applyAlignment="1">
      <alignment horizontal="center" vertical="center" wrapText="1"/>
    </xf>
    <xf numFmtId="0" fontId="4" fillId="7" borderId="38"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47" xfId="0" applyFont="1" applyFill="1" applyBorder="1" applyAlignment="1">
      <alignment horizontal="center" vertical="center" textRotation="255" wrapText="1"/>
    </xf>
    <xf numFmtId="0" fontId="4" fillId="7" borderId="32" xfId="0" applyFont="1" applyFill="1" applyBorder="1" applyAlignment="1">
      <alignment horizontal="center" vertical="center" textRotation="255" wrapText="1"/>
    </xf>
    <xf numFmtId="0" fontId="4" fillId="7" borderId="8" xfId="0" applyFont="1" applyFill="1" applyBorder="1" applyAlignment="1">
      <alignment horizontal="center" vertical="center" textRotation="255" wrapText="1"/>
    </xf>
    <xf numFmtId="0" fontId="3" fillId="3" borderId="99" xfId="0" applyFont="1" applyFill="1" applyBorder="1" applyAlignment="1" applyProtection="1">
      <alignment horizontal="left" vertical="center" shrinkToFit="1"/>
      <protection locked="0"/>
    </xf>
    <xf numFmtId="0" fontId="3" fillId="3" borderId="100" xfId="0" applyFont="1" applyFill="1" applyBorder="1" applyAlignment="1" applyProtection="1">
      <alignment horizontal="left" vertical="center" shrinkToFit="1"/>
      <protection locked="0"/>
    </xf>
    <xf numFmtId="0" fontId="3" fillId="0" borderId="2" xfId="0" applyFont="1" applyBorder="1" applyAlignment="1" applyProtection="1">
      <alignment horizontal="left" vertical="center"/>
      <protection locked="0"/>
    </xf>
    <xf numFmtId="0" fontId="3" fillId="0" borderId="38"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179" fontId="3" fillId="3" borderId="99" xfId="0" applyNumberFormat="1" applyFont="1" applyFill="1" applyBorder="1" applyAlignment="1" applyProtection="1">
      <alignment horizontal="center" vertical="center"/>
      <protection locked="0"/>
    </xf>
    <xf numFmtId="179" fontId="3" fillId="3" borderId="101" xfId="0" applyNumberFormat="1" applyFont="1" applyFill="1" applyBorder="1" applyAlignment="1" applyProtection="1">
      <alignment horizontal="center" vertical="center"/>
      <protection locked="0"/>
    </xf>
    <xf numFmtId="0" fontId="4" fillId="3" borderId="95" xfId="0" applyFont="1" applyFill="1" applyBorder="1" applyAlignment="1" applyProtection="1">
      <alignment horizontal="center" vertical="center"/>
      <protection locked="0"/>
    </xf>
    <xf numFmtId="0" fontId="4" fillId="3" borderId="107" xfId="0" applyFont="1" applyFill="1" applyBorder="1" applyAlignment="1" applyProtection="1">
      <alignment horizontal="center" vertical="center"/>
      <protection locked="0"/>
    </xf>
    <xf numFmtId="0" fontId="4" fillId="10" borderId="98" xfId="0" applyFont="1" applyFill="1" applyBorder="1" applyAlignment="1" applyProtection="1">
      <alignment horizontal="center" vertical="center"/>
      <protection locked="0"/>
    </xf>
    <xf numFmtId="0" fontId="4" fillId="10" borderId="0" xfId="0" applyFont="1" applyFill="1" applyAlignment="1" applyProtection="1">
      <alignment horizontal="center" vertical="center"/>
      <protection locked="0"/>
    </xf>
    <xf numFmtId="0" fontId="4" fillId="10" borderId="10" xfId="0" applyFont="1" applyFill="1" applyBorder="1" applyAlignment="1" applyProtection="1">
      <alignment horizontal="center" vertical="center"/>
      <protection locked="0"/>
    </xf>
    <xf numFmtId="0" fontId="4" fillId="10" borderId="108" xfId="0" applyFont="1" applyFill="1" applyBorder="1" applyAlignment="1" applyProtection="1">
      <alignment horizontal="center" vertical="center"/>
      <protection locked="0"/>
    </xf>
    <xf numFmtId="0" fontId="4" fillId="10" borderId="109" xfId="0" applyFont="1" applyFill="1" applyBorder="1" applyAlignment="1" applyProtection="1">
      <alignment horizontal="center" vertical="center"/>
      <protection locked="0"/>
    </xf>
    <xf numFmtId="0" fontId="4" fillId="10" borderId="110" xfId="0" applyFont="1" applyFill="1" applyBorder="1" applyAlignment="1" applyProtection="1">
      <alignment horizontal="center" vertical="center"/>
      <protection locked="0"/>
    </xf>
    <xf numFmtId="0" fontId="3" fillId="3" borderId="7"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shrinkToFit="1"/>
      <protection locked="0"/>
    </xf>
    <xf numFmtId="0" fontId="3" fillId="3" borderId="38" xfId="0" applyFont="1" applyFill="1" applyBorder="1" applyAlignment="1" applyProtection="1">
      <alignment horizontal="left" vertical="center" shrinkToFit="1"/>
      <protection locked="0"/>
    </xf>
    <xf numFmtId="0" fontId="3" fillId="3" borderId="3" xfId="0" applyFont="1" applyFill="1" applyBorder="1" applyAlignment="1" applyProtection="1">
      <alignment horizontal="left" vertical="center" shrinkToFit="1"/>
      <protection locked="0"/>
    </xf>
    <xf numFmtId="180" fontId="4" fillId="9" borderId="2" xfId="0" applyNumberFormat="1" applyFont="1" applyFill="1" applyBorder="1" applyAlignment="1">
      <alignment horizontal="center" vertical="center"/>
    </xf>
    <xf numFmtId="180" fontId="4" fillId="9" borderId="3" xfId="0" applyNumberFormat="1" applyFont="1" applyFill="1" applyBorder="1" applyAlignment="1">
      <alignment horizontal="center" vertical="center"/>
    </xf>
    <xf numFmtId="0" fontId="4" fillId="7" borderId="21" xfId="0" applyFont="1" applyFill="1" applyBorder="1" applyAlignment="1">
      <alignment horizontal="center" vertical="center" wrapText="1"/>
    </xf>
    <xf numFmtId="182" fontId="3" fillId="3" borderId="2" xfId="0" applyNumberFormat="1" applyFont="1" applyFill="1" applyBorder="1" applyAlignment="1" applyProtection="1">
      <alignment horizontal="center" vertical="center"/>
      <protection locked="0"/>
    </xf>
    <xf numFmtId="182" fontId="3" fillId="3" borderId="3" xfId="0" applyNumberFormat="1" applyFont="1" applyFill="1" applyBorder="1" applyAlignment="1" applyProtection="1">
      <alignment horizontal="center" vertical="center"/>
      <protection locked="0"/>
    </xf>
    <xf numFmtId="0" fontId="4" fillId="4" borderId="47" xfId="0" applyFont="1" applyFill="1" applyBorder="1" applyAlignment="1">
      <alignment horizontal="center" vertical="center" textRotation="255"/>
    </xf>
    <xf numFmtId="0" fontId="4" fillId="4" borderId="32" xfId="0" applyFont="1" applyFill="1" applyBorder="1" applyAlignment="1">
      <alignment horizontal="center" vertical="center" textRotation="255"/>
    </xf>
    <xf numFmtId="0" fontId="4" fillId="4" borderId="8" xfId="0" applyFont="1" applyFill="1" applyBorder="1" applyAlignment="1">
      <alignment horizontal="center" vertical="center" textRotation="255"/>
    </xf>
    <xf numFmtId="0" fontId="4" fillId="3" borderId="6"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9"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4" fillId="3" borderId="0" xfId="0" applyFont="1" applyFill="1" applyAlignment="1" applyProtection="1">
      <alignment horizontal="left" vertical="top" wrapText="1"/>
      <protection locked="0"/>
    </xf>
    <xf numFmtId="0" fontId="4" fillId="3" borderId="10" xfId="0" applyFont="1" applyFill="1" applyBorder="1" applyAlignment="1" applyProtection="1">
      <alignment horizontal="left" vertical="top" wrapText="1"/>
      <protection locked="0"/>
    </xf>
    <xf numFmtId="0" fontId="4" fillId="7" borderId="6" xfId="0" applyFont="1" applyFill="1" applyBorder="1" applyAlignment="1">
      <alignment horizontal="center" vertical="center"/>
    </xf>
    <xf numFmtId="0" fontId="4" fillId="7" borderId="9" xfId="0" applyFont="1" applyFill="1" applyBorder="1" applyAlignment="1">
      <alignment horizontal="center" vertical="center"/>
    </xf>
    <xf numFmtId="0" fontId="4" fillId="9" borderId="38" xfId="0" applyFont="1" applyFill="1" applyBorder="1" applyAlignment="1">
      <alignment horizontal="center" vertical="center"/>
    </xf>
    <xf numFmtId="0" fontId="4" fillId="9" borderId="3" xfId="0" applyFont="1" applyFill="1" applyBorder="1" applyAlignment="1">
      <alignment horizontal="center" vertical="center"/>
    </xf>
    <xf numFmtId="0" fontId="4" fillId="4" borderId="41" xfId="0" applyFont="1" applyFill="1" applyBorder="1" applyAlignment="1" applyProtection="1">
      <alignment horizontal="center" vertical="center" textRotation="255"/>
      <protection locked="0"/>
    </xf>
    <xf numFmtId="0" fontId="4" fillId="4" borderId="42" xfId="0" applyFont="1" applyFill="1" applyBorder="1" applyAlignment="1" applyProtection="1">
      <alignment horizontal="center" vertical="center" textRotation="255"/>
      <protection locked="0"/>
    </xf>
    <xf numFmtId="0" fontId="4" fillId="4" borderId="43" xfId="0" applyFont="1" applyFill="1" applyBorder="1" applyAlignment="1" applyProtection="1">
      <alignment horizontal="center" vertical="center" textRotation="255"/>
      <protection locked="0"/>
    </xf>
    <xf numFmtId="0" fontId="4" fillId="3" borderId="6" xfId="0" applyFont="1" applyFill="1" applyBorder="1" applyAlignment="1" applyProtection="1">
      <alignment horizontal="center" vertical="center"/>
      <protection locked="0"/>
    </xf>
    <xf numFmtId="186" fontId="3" fillId="3" borderId="2" xfId="0" applyNumberFormat="1" applyFont="1" applyFill="1" applyBorder="1" applyAlignment="1" applyProtection="1">
      <alignment horizontal="center" vertical="center"/>
      <protection locked="0"/>
    </xf>
    <xf numFmtId="186" fontId="3" fillId="3" borderId="38" xfId="0" applyNumberFormat="1" applyFont="1" applyFill="1" applyBorder="1" applyAlignment="1" applyProtection="1">
      <alignment horizontal="center" vertical="center"/>
      <protection locked="0"/>
    </xf>
    <xf numFmtId="186" fontId="3" fillId="3" borderId="3" xfId="0" applyNumberFormat="1" applyFont="1" applyFill="1" applyBorder="1" applyAlignment="1" applyProtection="1">
      <alignment horizontal="center" vertical="center"/>
      <protection locked="0"/>
    </xf>
    <xf numFmtId="0" fontId="4" fillId="9" borderId="2" xfId="0" applyFont="1" applyFill="1" applyBorder="1" applyAlignment="1">
      <alignment horizontal="center" vertical="center"/>
    </xf>
    <xf numFmtId="179" fontId="3" fillId="3" borderId="53" xfId="0" applyNumberFormat="1" applyFont="1" applyFill="1" applyBorder="1" applyAlignment="1" applyProtection="1">
      <alignment horizontal="center" vertical="center"/>
      <protection locked="0"/>
    </xf>
    <xf numFmtId="179" fontId="3" fillId="3" borderId="54" xfId="0" applyNumberFormat="1" applyFont="1" applyFill="1" applyBorder="1" applyAlignment="1" applyProtection="1">
      <alignment horizontal="center" vertical="center"/>
      <protection locked="0"/>
    </xf>
    <xf numFmtId="182" fontId="3" fillId="3" borderId="0" xfId="0" applyNumberFormat="1" applyFont="1" applyFill="1" applyAlignment="1" applyProtection="1">
      <alignment horizontal="center" vertical="center"/>
      <protection locked="0"/>
    </xf>
    <xf numFmtId="182" fontId="3" fillId="3" borderId="10" xfId="0" applyNumberFormat="1" applyFont="1" applyFill="1" applyBorder="1" applyAlignment="1" applyProtection="1">
      <alignment horizontal="center" vertical="center"/>
      <protection locked="0"/>
    </xf>
    <xf numFmtId="0" fontId="4" fillId="9" borderId="47" xfId="0" applyFont="1" applyFill="1" applyBorder="1" applyAlignment="1">
      <alignment horizontal="center" vertical="center" textRotation="255" wrapText="1"/>
    </xf>
    <xf numFmtId="0" fontId="4" fillId="9" borderId="32" xfId="0" applyFont="1" applyFill="1" applyBorder="1" applyAlignment="1">
      <alignment horizontal="center" vertical="center" textRotation="255" wrapText="1"/>
    </xf>
    <xf numFmtId="0" fontId="4" fillId="9" borderId="10" xfId="0" applyFont="1" applyFill="1" applyBorder="1" applyAlignment="1">
      <alignment horizontal="center" vertical="center" textRotation="255" wrapText="1"/>
    </xf>
    <xf numFmtId="0" fontId="4" fillId="9" borderId="0" xfId="0" applyFont="1" applyFill="1" applyAlignment="1">
      <alignment horizontal="center" vertical="center" textRotation="255" wrapText="1"/>
    </xf>
    <xf numFmtId="0" fontId="4" fillId="9" borderId="4" xfId="0" applyFont="1" applyFill="1" applyBorder="1" applyAlignment="1">
      <alignment horizontal="center" vertical="center" textRotation="255" wrapText="1"/>
    </xf>
    <xf numFmtId="0" fontId="3" fillId="3" borderId="53" xfId="0" applyFont="1" applyFill="1" applyBorder="1" applyAlignment="1" applyProtection="1">
      <alignment horizontal="left" vertical="center" shrinkToFit="1"/>
      <protection locked="0"/>
    </xf>
    <xf numFmtId="0" fontId="14" fillId="3" borderId="0" xfId="0" applyFont="1" applyFill="1" applyAlignment="1">
      <alignment horizontal="center" vertical="center"/>
    </xf>
    <xf numFmtId="0" fontId="3" fillId="3" borderId="99" xfId="0" applyFont="1" applyFill="1" applyBorder="1" applyAlignment="1">
      <alignment horizontal="left" vertical="top"/>
    </xf>
    <xf numFmtId="176" fontId="3" fillId="3" borderId="2" xfId="0" applyNumberFormat="1" applyFont="1" applyFill="1" applyBorder="1" applyAlignment="1" applyProtection="1">
      <alignment horizontal="center" vertical="center"/>
      <protection locked="0"/>
    </xf>
    <xf numFmtId="176" fontId="3" fillId="3" borderId="38" xfId="0" applyNumberFormat="1" applyFont="1" applyFill="1" applyBorder="1" applyAlignment="1" applyProtection="1">
      <alignment horizontal="center" vertical="center"/>
      <protection locked="0"/>
    </xf>
    <xf numFmtId="176" fontId="3" fillId="3" borderId="3" xfId="0" applyNumberFormat="1" applyFont="1" applyFill="1" applyBorder="1" applyAlignment="1" applyProtection="1">
      <alignment horizontal="center" vertical="center"/>
      <protection locked="0"/>
    </xf>
    <xf numFmtId="0" fontId="4" fillId="8" borderId="47" xfId="0" applyFont="1" applyFill="1" applyBorder="1" applyAlignment="1">
      <alignment horizontal="center" vertical="center" textRotation="255"/>
    </xf>
    <xf numFmtId="0" fontId="4" fillId="8" borderId="32" xfId="0" applyFont="1" applyFill="1" applyBorder="1" applyAlignment="1">
      <alignment horizontal="center" vertical="center" textRotation="255"/>
    </xf>
    <xf numFmtId="0" fontId="4" fillId="9" borderId="6"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21" xfId="0" applyFont="1" applyFill="1" applyBorder="1" applyAlignment="1">
      <alignment horizontal="center" vertical="center" wrapText="1"/>
    </xf>
    <xf numFmtId="0" fontId="4" fillId="9" borderId="5" xfId="0" applyFont="1" applyFill="1" applyBorder="1" applyAlignment="1">
      <alignment horizontal="center" vertical="center" wrapText="1"/>
    </xf>
    <xf numFmtId="31" fontId="3" fillId="3" borderId="2" xfId="0" applyNumberFormat="1" applyFont="1" applyFill="1" applyBorder="1" applyAlignment="1" applyProtection="1">
      <alignment horizontal="center" vertical="center"/>
      <protection locked="0"/>
    </xf>
    <xf numFmtId="31" fontId="3" fillId="3" borderId="38" xfId="0" applyNumberFormat="1" applyFont="1" applyFill="1" applyBorder="1" applyAlignment="1" applyProtection="1">
      <alignment horizontal="center" vertical="center"/>
      <protection locked="0"/>
    </xf>
    <xf numFmtId="31" fontId="3" fillId="3" borderId="3" xfId="0" applyNumberFormat="1" applyFont="1" applyFill="1" applyBorder="1" applyAlignment="1" applyProtection="1">
      <alignment horizontal="center" vertical="center"/>
      <protection locked="0"/>
    </xf>
    <xf numFmtId="0" fontId="4" fillId="9" borderId="6"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2" xfId="0" applyFont="1" applyFill="1" applyBorder="1" applyAlignment="1">
      <alignment horizontal="center" vertical="center" wrapText="1"/>
    </xf>
    <xf numFmtId="0" fontId="4" fillId="9" borderId="38"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3" fillId="3" borderId="55" xfId="0" applyFont="1" applyFill="1" applyBorder="1" applyAlignment="1" applyProtection="1">
      <alignment horizontal="left" vertical="center" shrinkToFit="1"/>
      <protection locked="0"/>
    </xf>
    <xf numFmtId="0" fontId="4" fillId="3" borderId="2" xfId="0" applyFont="1" applyFill="1" applyBorder="1" applyAlignment="1" applyProtection="1">
      <alignment horizontal="center" vertical="center"/>
      <protection locked="0"/>
    </xf>
    <xf numFmtId="0" fontId="4" fillId="3" borderId="38"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7" borderId="7" xfId="0" applyFont="1" applyFill="1" applyBorder="1" applyAlignment="1">
      <alignment horizontal="center" vertical="center"/>
    </xf>
    <xf numFmtId="0" fontId="4" fillId="7" borderId="57" xfId="0" applyFont="1" applyFill="1" applyBorder="1" applyAlignment="1">
      <alignment horizontal="center" vertical="center"/>
    </xf>
    <xf numFmtId="0" fontId="28" fillId="3" borderId="8" xfId="0" applyFont="1" applyFill="1" applyBorder="1" applyAlignment="1" applyProtection="1">
      <alignment horizontal="left" vertical="center"/>
      <protection locked="0"/>
    </xf>
    <xf numFmtId="0" fontId="28" fillId="3" borderId="0" xfId="0" applyFont="1" applyFill="1" applyAlignment="1" applyProtection="1">
      <alignment horizontal="left" vertical="center"/>
      <protection locked="0"/>
    </xf>
    <xf numFmtId="0" fontId="28" fillId="3" borderId="10" xfId="0" applyFont="1" applyFill="1" applyBorder="1" applyAlignment="1" applyProtection="1">
      <alignment horizontal="left" vertical="center"/>
      <protection locked="0"/>
    </xf>
    <xf numFmtId="0" fontId="4" fillId="7" borderId="4" xfId="0" applyFont="1" applyFill="1" applyBorder="1" applyAlignment="1">
      <alignment horizontal="right" vertical="center"/>
    </xf>
    <xf numFmtId="0" fontId="4" fillId="7" borderId="21" xfId="0" applyFont="1" applyFill="1" applyBorder="1" applyAlignment="1">
      <alignment horizontal="right" vertical="center"/>
    </xf>
    <xf numFmtId="179" fontId="3" fillId="3" borderId="0" xfId="0" applyNumberFormat="1" applyFont="1" applyFill="1" applyAlignment="1" applyProtection="1">
      <alignment horizontal="center" vertical="center"/>
      <protection locked="0"/>
    </xf>
    <xf numFmtId="179" fontId="3" fillId="3" borderId="10" xfId="0" applyNumberFormat="1" applyFont="1" applyFill="1" applyBorder="1" applyAlignment="1" applyProtection="1">
      <alignment horizontal="center" vertical="center"/>
      <protection locked="0"/>
    </xf>
    <xf numFmtId="184" fontId="4" fillId="0" borderId="4" xfId="0" applyNumberFormat="1"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184" fontId="4" fillId="0" borderId="6" xfId="0" applyNumberFormat="1"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0" fillId="0" borderId="0" xfId="0" applyAlignment="1">
      <alignment horizontal="left" vertical="center"/>
    </xf>
    <xf numFmtId="0" fontId="3" fillId="3" borderId="105" xfId="0" applyFont="1" applyFill="1" applyBorder="1" applyAlignment="1" applyProtection="1">
      <alignment horizontal="left" vertical="center" shrinkToFit="1"/>
      <protection locked="0"/>
    </xf>
    <xf numFmtId="179" fontId="3" fillId="3" borderId="105" xfId="0" applyNumberFormat="1" applyFont="1" applyFill="1" applyBorder="1" applyAlignment="1" applyProtection="1">
      <alignment horizontal="center" vertical="center"/>
      <protection locked="0"/>
    </xf>
    <xf numFmtId="179" fontId="3" fillId="3" borderId="106" xfId="0" applyNumberFormat="1" applyFont="1" applyFill="1" applyBorder="1" applyAlignment="1" applyProtection="1">
      <alignment horizontal="center" vertical="center"/>
      <protection locked="0"/>
    </xf>
    <xf numFmtId="0" fontId="4" fillId="7" borderId="4" xfId="0" applyFont="1" applyFill="1" applyBorder="1" applyAlignment="1">
      <alignment horizontal="center" vertical="center"/>
    </xf>
    <xf numFmtId="0" fontId="4" fillId="7" borderId="5" xfId="0" applyFont="1" applyFill="1" applyBorder="1" applyAlignment="1">
      <alignment horizontal="center" vertical="center"/>
    </xf>
    <xf numFmtId="186" fontId="15" fillId="3" borderId="0" xfId="0" applyNumberFormat="1" applyFont="1" applyFill="1" applyAlignment="1" applyProtection="1">
      <alignment horizontal="left" vertical="center"/>
      <protection locked="0"/>
    </xf>
    <xf numFmtId="55" fontId="3" fillId="3" borderId="2" xfId="0" applyNumberFormat="1" applyFont="1" applyFill="1" applyBorder="1" applyAlignment="1" applyProtection="1">
      <alignment horizontal="center" vertical="center"/>
      <protection locked="0"/>
    </xf>
    <xf numFmtId="55" fontId="3" fillId="3" borderId="38" xfId="0" applyNumberFormat="1" applyFont="1" applyFill="1" applyBorder="1" applyAlignment="1" applyProtection="1">
      <alignment horizontal="center" vertical="center"/>
      <protection locked="0"/>
    </xf>
    <xf numFmtId="55" fontId="3" fillId="3" borderId="3" xfId="0" applyNumberFormat="1" applyFont="1" applyFill="1" applyBorder="1" applyAlignment="1" applyProtection="1">
      <alignment horizontal="center" vertical="center"/>
      <protection locked="0"/>
    </xf>
    <xf numFmtId="179" fontId="3" fillId="3" borderId="55" xfId="0" applyNumberFormat="1" applyFont="1" applyFill="1" applyBorder="1" applyAlignment="1" applyProtection="1">
      <alignment horizontal="center" vertical="center"/>
      <protection locked="0"/>
    </xf>
    <xf numFmtId="179" fontId="3" fillId="3" borderId="56" xfId="0" applyNumberFormat="1" applyFont="1" applyFill="1" applyBorder="1" applyAlignment="1" applyProtection="1">
      <alignment horizontal="center" vertical="center"/>
      <protection locked="0"/>
    </xf>
    <xf numFmtId="180" fontId="3" fillId="0" borderId="2" xfId="0" applyNumberFormat="1" applyFont="1" applyBorder="1" applyAlignment="1" applyProtection="1">
      <alignment horizontal="right" vertical="center" shrinkToFit="1"/>
      <protection locked="0"/>
    </xf>
    <xf numFmtId="0" fontId="3" fillId="0" borderId="38" xfId="0" applyFont="1" applyBorder="1" applyAlignment="1" applyProtection="1">
      <alignment horizontal="right" vertical="center" shrinkToFit="1"/>
      <protection locked="0"/>
    </xf>
    <xf numFmtId="185" fontId="3" fillId="0" borderId="2" xfId="0" applyNumberFormat="1" applyFont="1" applyBorder="1" applyAlignment="1" applyProtection="1">
      <alignment horizontal="center" vertical="center"/>
      <protection locked="0"/>
    </xf>
    <xf numFmtId="185" fontId="3" fillId="0" borderId="3" xfId="0" applyNumberFormat="1" applyFont="1" applyBorder="1" applyAlignment="1" applyProtection="1">
      <alignment horizontal="center" vertical="center"/>
      <protection locked="0"/>
    </xf>
    <xf numFmtId="180" fontId="3" fillId="3" borderId="38" xfId="0" applyNumberFormat="1" applyFont="1" applyFill="1" applyBorder="1" applyAlignment="1" applyProtection="1">
      <alignment horizontal="right" vertical="center" shrinkToFit="1"/>
      <protection locked="0"/>
    </xf>
    <xf numFmtId="0" fontId="26" fillId="11" borderId="6" xfId="0" applyFont="1" applyFill="1" applyBorder="1" applyAlignment="1">
      <alignment horizontal="center" vertical="center"/>
    </xf>
    <xf numFmtId="0" fontId="26" fillId="11" borderId="9" xfId="0" applyFont="1" applyFill="1" applyBorder="1" applyAlignment="1">
      <alignment horizontal="center" vertical="center"/>
    </xf>
    <xf numFmtId="178" fontId="4" fillId="9" borderId="4" xfId="0" applyNumberFormat="1" applyFont="1" applyFill="1" applyBorder="1" applyAlignment="1">
      <alignment horizontal="center" vertical="center"/>
    </xf>
    <xf numFmtId="0" fontId="4" fillId="9" borderId="21" xfId="0" applyFont="1" applyFill="1" applyBorder="1" applyAlignment="1">
      <alignment horizontal="center" vertical="center"/>
    </xf>
    <xf numFmtId="0" fontId="3" fillId="3" borderId="0" xfId="0" applyFont="1" applyFill="1" applyAlignment="1">
      <alignment horizontal="left" vertical="top" wrapText="1"/>
    </xf>
    <xf numFmtId="0" fontId="4" fillId="0" borderId="111" xfId="0" applyFont="1" applyBorder="1" applyAlignment="1" applyProtection="1">
      <alignment horizontal="center" vertical="center"/>
      <protection locked="0"/>
    </xf>
    <xf numFmtId="0" fontId="4" fillId="0" borderId="112" xfId="0" applyFont="1" applyBorder="1" applyAlignment="1" applyProtection="1">
      <alignment horizontal="center" vertical="center"/>
      <protection locked="0"/>
    </xf>
    <xf numFmtId="0" fontId="4" fillId="0" borderId="113" xfId="0" applyFont="1" applyBorder="1" applyAlignment="1" applyProtection="1">
      <alignment horizontal="center" vertical="center"/>
      <protection locked="0"/>
    </xf>
    <xf numFmtId="184" fontId="4" fillId="0" borderId="114" xfId="0" applyNumberFormat="1" applyFont="1" applyBorder="1" applyAlignment="1" applyProtection="1">
      <alignment horizontal="center" vertical="center"/>
      <protection locked="0"/>
    </xf>
    <xf numFmtId="0" fontId="4" fillId="0" borderId="115" xfId="0" applyFont="1" applyBorder="1" applyAlignment="1" applyProtection="1">
      <alignment horizontal="center" vertical="center"/>
      <protection locked="0"/>
    </xf>
    <xf numFmtId="0" fontId="4" fillId="7" borderId="103" xfId="0" applyFont="1" applyFill="1" applyBorder="1" applyAlignment="1">
      <alignment horizontal="center" vertical="center"/>
    </xf>
    <xf numFmtId="0" fontId="4" fillId="7" borderId="46" xfId="0" applyFont="1" applyFill="1" applyBorder="1" applyAlignment="1">
      <alignment horizontal="center" vertical="center"/>
    </xf>
    <xf numFmtId="193" fontId="4" fillId="0" borderId="40" xfId="0" applyNumberFormat="1" applyFont="1" applyBorder="1" applyAlignment="1" applyProtection="1">
      <alignment horizontal="right" vertical="center" shrinkToFit="1"/>
      <protection locked="0"/>
    </xf>
    <xf numFmtId="192" fontId="4" fillId="0" borderId="58" xfId="0" applyNumberFormat="1" applyFont="1" applyBorder="1" applyAlignment="1" applyProtection="1">
      <alignment horizontal="right" vertical="center"/>
      <protection locked="0"/>
    </xf>
    <xf numFmtId="192" fontId="4" fillId="0" borderId="40" xfId="0" applyNumberFormat="1" applyFont="1" applyBorder="1" applyAlignment="1" applyProtection="1">
      <alignment horizontal="right" vertical="center"/>
      <protection locked="0"/>
    </xf>
    <xf numFmtId="192" fontId="4" fillId="0" borderId="59" xfId="0" applyNumberFormat="1" applyFont="1" applyBorder="1" applyAlignment="1" applyProtection="1">
      <alignment horizontal="right" vertical="center"/>
      <protection locked="0"/>
    </xf>
    <xf numFmtId="184" fontId="4" fillId="0" borderId="39" xfId="0" applyNumberFormat="1"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181" fontId="4" fillId="0" borderId="93" xfId="0" applyNumberFormat="1" applyFont="1" applyBorder="1" applyAlignment="1" applyProtection="1">
      <alignment horizontal="right" vertical="center" shrinkToFit="1"/>
      <protection locked="0"/>
    </xf>
    <xf numFmtId="0" fontId="3" fillId="5" borderId="7"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31" xfId="0" applyFont="1" applyFill="1" applyBorder="1" applyAlignment="1">
      <alignment horizontal="center" vertical="center"/>
    </xf>
    <xf numFmtId="0" fontId="3" fillId="2" borderId="1" xfId="0" applyFont="1" applyFill="1" applyBorder="1" applyAlignment="1">
      <alignment horizontal="center" vertical="center"/>
    </xf>
    <xf numFmtId="180" fontId="3" fillId="0" borderId="22" xfId="0" applyNumberFormat="1" applyFont="1" applyBorder="1" applyAlignment="1">
      <alignment horizontal="right" vertical="center"/>
    </xf>
    <xf numFmtId="0" fontId="3" fillId="5" borderId="2" xfId="0" applyFont="1" applyFill="1" applyBorder="1" applyAlignment="1">
      <alignment horizontal="center" vertical="center"/>
    </xf>
    <xf numFmtId="0" fontId="3" fillId="5" borderId="38"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61" xfId="0" applyFont="1" applyFill="1" applyBorder="1" applyAlignment="1">
      <alignment horizontal="center" vertical="center"/>
    </xf>
    <xf numFmtId="180" fontId="3" fillId="0" borderId="5" xfId="0" applyNumberFormat="1" applyFont="1" applyBorder="1" applyAlignment="1">
      <alignment horizontal="right" vertical="center"/>
    </xf>
    <xf numFmtId="180" fontId="3" fillId="0" borderId="3" xfId="0" applyNumberFormat="1" applyFont="1" applyBorder="1" applyAlignment="1">
      <alignment horizontal="right" vertical="center"/>
    </xf>
    <xf numFmtId="180" fontId="3" fillId="0" borderId="1" xfId="0" applyNumberFormat="1" applyFont="1" applyBorder="1" applyAlignment="1">
      <alignment horizontal="right" vertical="center"/>
    </xf>
    <xf numFmtId="0" fontId="3" fillId="0" borderId="22"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190" fontId="7" fillId="9" borderId="1" xfId="0" applyNumberFormat="1" applyFont="1" applyFill="1" applyBorder="1" applyAlignment="1">
      <alignment horizontal="right" vertical="center"/>
    </xf>
    <xf numFmtId="0" fontId="7" fillId="9" borderId="60" xfId="0" applyFont="1" applyFill="1" applyBorder="1" applyAlignment="1">
      <alignment horizontal="center" vertical="center"/>
    </xf>
    <xf numFmtId="0" fontId="7" fillId="9" borderId="61" xfId="0" applyFont="1" applyFill="1" applyBorder="1" applyAlignment="1">
      <alignment horizontal="center" vertical="center"/>
    </xf>
    <xf numFmtId="0" fontId="7" fillId="9" borderId="62"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5" xfId="0" applyFont="1" applyFill="1" applyBorder="1" applyAlignment="1">
      <alignment horizontal="center" vertical="center"/>
    </xf>
    <xf numFmtId="188" fontId="7" fillId="9" borderId="4" xfId="0" applyNumberFormat="1" applyFont="1" applyFill="1" applyBorder="1" applyAlignment="1">
      <alignment horizontal="right" vertical="center"/>
    </xf>
    <xf numFmtId="188" fontId="7" fillId="9" borderId="21" xfId="0" applyNumberFormat="1" applyFont="1" applyFill="1" applyBorder="1" applyAlignment="1">
      <alignment horizontal="right" vertical="center"/>
    </xf>
    <xf numFmtId="188" fontId="7" fillId="9" borderId="5" xfId="0" applyNumberFormat="1" applyFont="1" applyFill="1" applyBorder="1" applyAlignment="1">
      <alignment horizontal="right" vertical="center"/>
    </xf>
    <xf numFmtId="190" fontId="7" fillId="9" borderId="4" xfId="0" applyNumberFormat="1" applyFont="1" applyFill="1" applyBorder="1" applyAlignment="1">
      <alignment horizontal="right" vertical="center"/>
    </xf>
    <xf numFmtId="190" fontId="7" fillId="9" borderId="21" xfId="0" applyNumberFormat="1" applyFont="1" applyFill="1" applyBorder="1" applyAlignment="1">
      <alignment horizontal="right" vertical="center"/>
    </xf>
    <xf numFmtId="190" fontId="7" fillId="9" borderId="5" xfId="0" applyNumberFormat="1" applyFont="1" applyFill="1" applyBorder="1" applyAlignment="1">
      <alignment horizontal="right" vertical="center"/>
    </xf>
    <xf numFmtId="190" fontId="7" fillId="9" borderId="22" xfId="0" applyNumberFormat="1" applyFont="1" applyFill="1" applyBorder="1" applyAlignment="1">
      <alignment horizontal="right" vertical="center"/>
    </xf>
    <xf numFmtId="190" fontId="7" fillId="9" borderId="31" xfId="0" applyNumberFormat="1" applyFont="1" applyFill="1" applyBorder="1" applyAlignment="1">
      <alignment horizontal="right" vertical="center"/>
    </xf>
    <xf numFmtId="181" fontId="35" fillId="0" borderId="0" xfId="0" applyNumberFormat="1" applyFont="1" applyAlignment="1">
      <alignment horizontal="right" vertical="center"/>
    </xf>
    <xf numFmtId="181" fontId="35" fillId="0" borderId="21" xfId="0" applyNumberFormat="1" applyFont="1" applyBorder="1" applyAlignment="1">
      <alignment horizontal="right" vertical="center"/>
    </xf>
    <xf numFmtId="0" fontId="35" fillId="0" borderId="21" xfId="0" applyFont="1" applyBorder="1" applyAlignment="1">
      <alignment horizontal="right" vertical="center"/>
    </xf>
    <xf numFmtId="180" fontId="45" fillId="0" borderId="0" xfId="0" applyNumberFormat="1" applyFont="1" applyAlignment="1">
      <alignment horizontal="right" vertical="center"/>
    </xf>
    <xf numFmtId="181" fontId="35" fillId="0" borderId="7" xfId="0" applyNumberFormat="1" applyFont="1" applyBorder="1" applyAlignment="1">
      <alignment horizontal="right" vertical="center"/>
    </xf>
    <xf numFmtId="0" fontId="35" fillId="0" borderId="63" xfId="0" applyFont="1" applyBorder="1" applyAlignment="1">
      <alignment horizontal="center" vertical="center"/>
    </xf>
    <xf numFmtId="0" fontId="35" fillId="0" borderId="19" xfId="0" applyFont="1" applyBorder="1" applyAlignment="1">
      <alignment horizontal="center" vertical="center"/>
    </xf>
    <xf numFmtId="0" fontId="35" fillId="0" borderId="34" xfId="0" applyFont="1" applyBorder="1" applyAlignment="1">
      <alignment horizontal="center" vertical="center"/>
    </xf>
    <xf numFmtId="181" fontId="45" fillId="9" borderId="38" xfId="0" applyNumberFormat="1" applyFont="1" applyFill="1" applyBorder="1" applyAlignment="1">
      <alignment horizontal="right" vertical="center"/>
    </xf>
    <xf numFmtId="181" fontId="45" fillId="9" borderId="7" xfId="0" applyNumberFormat="1" applyFont="1" applyFill="1" applyBorder="1" applyAlignment="1">
      <alignment horizontal="right" vertical="center"/>
    </xf>
    <xf numFmtId="0" fontId="35" fillId="0" borderId="6" xfId="0" applyFont="1" applyBorder="1" applyAlignment="1">
      <alignment horizontal="left" vertical="center"/>
    </xf>
    <xf numFmtId="0" fontId="35" fillId="0" borderId="7" xfId="0" applyFont="1" applyBorder="1" applyAlignment="1">
      <alignment horizontal="left" vertical="center"/>
    </xf>
    <xf numFmtId="181" fontId="45" fillId="9" borderId="21" xfId="0" applyNumberFormat="1" applyFont="1" applyFill="1" applyBorder="1" applyAlignment="1">
      <alignment horizontal="right" vertical="center"/>
    </xf>
    <xf numFmtId="0" fontId="4" fillId="0" borderId="0" xfId="0" applyFont="1" applyAlignment="1" applyProtection="1">
      <alignment horizontal="left" vertical="center" wrapText="1"/>
      <protection locked="0"/>
    </xf>
    <xf numFmtId="0" fontId="35" fillId="0" borderId="8" xfId="0" applyFont="1" applyBorder="1" applyAlignment="1">
      <alignment horizontal="center" vertical="center"/>
    </xf>
    <xf numFmtId="0" fontId="35" fillId="0" borderId="10" xfId="0" applyFont="1" applyBorder="1" applyAlignment="1">
      <alignment horizontal="center" vertical="center"/>
    </xf>
    <xf numFmtId="0" fontId="35" fillId="0" borderId="0" xfId="0" applyFont="1" applyAlignment="1">
      <alignment horizontal="center" vertical="center"/>
    </xf>
    <xf numFmtId="181" fontId="35" fillId="0" borderId="19" xfId="0" applyNumberFormat="1" applyFont="1" applyBorder="1" applyAlignment="1">
      <alignment horizontal="right" vertical="center"/>
    </xf>
    <xf numFmtId="0" fontId="16" fillId="0" borderId="2" xfId="0" applyFont="1" applyBorder="1" applyAlignment="1">
      <alignment horizontal="center" vertical="center"/>
    </xf>
    <xf numFmtId="0" fontId="16" fillId="0" borderId="38" xfId="0" applyFont="1" applyBorder="1" applyAlignment="1">
      <alignment horizontal="center" vertical="center"/>
    </xf>
    <xf numFmtId="0" fontId="16" fillId="0" borderId="3"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9" xfId="0" applyFont="1" applyBorder="1" applyAlignment="1">
      <alignment horizontal="center" vertical="center"/>
    </xf>
    <xf numFmtId="0" fontId="0" fillId="0" borderId="38" xfId="0"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38"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3" fillId="3" borderId="66"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180" fontId="3" fillId="3" borderId="38" xfId="0" applyNumberFormat="1" applyFont="1" applyFill="1" applyBorder="1" applyAlignment="1" applyProtection="1">
      <alignment horizontal="right" vertical="center"/>
      <protection locked="0"/>
    </xf>
    <xf numFmtId="0" fontId="28" fillId="3" borderId="2" xfId="0" applyFont="1" applyFill="1" applyBorder="1" applyAlignment="1" applyProtection="1">
      <alignment horizontal="right" vertical="center"/>
      <protection locked="0"/>
    </xf>
    <xf numFmtId="0" fontId="28" fillId="3" borderId="38" xfId="0" applyFont="1" applyFill="1" applyBorder="1" applyAlignment="1" applyProtection="1">
      <alignment horizontal="right" vertical="center"/>
      <protection locked="0"/>
    </xf>
    <xf numFmtId="177" fontId="4" fillId="3" borderId="4" xfId="0" applyNumberFormat="1" applyFont="1" applyFill="1" applyBorder="1" applyAlignment="1" applyProtection="1">
      <alignment horizontal="right" vertical="center"/>
      <protection locked="0"/>
    </xf>
    <xf numFmtId="177" fontId="4" fillId="3" borderId="21" xfId="0" applyNumberFormat="1" applyFont="1" applyFill="1" applyBorder="1" applyAlignment="1" applyProtection="1">
      <alignment horizontal="right" vertical="center"/>
      <protection locked="0"/>
    </xf>
    <xf numFmtId="180" fontId="3" fillId="3" borderId="21" xfId="0" applyNumberFormat="1" applyFont="1" applyFill="1" applyBorder="1" applyAlignment="1" applyProtection="1">
      <alignment horizontal="right" vertical="center"/>
      <protection locked="0"/>
    </xf>
    <xf numFmtId="181" fontId="3" fillId="3" borderId="104" xfId="0" applyNumberFormat="1" applyFont="1" applyFill="1" applyBorder="1" applyAlignment="1" applyProtection="1">
      <alignment horizontal="right" vertical="center"/>
      <protection locked="0"/>
    </xf>
    <xf numFmtId="0" fontId="4" fillId="5" borderId="6"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9" xfId="0" applyFont="1" applyFill="1" applyBorder="1" applyAlignment="1">
      <alignment horizontal="left" vertical="center" wrapText="1"/>
    </xf>
    <xf numFmtId="0" fontId="3" fillId="3" borderId="6"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4" fillId="3" borderId="6" xfId="0" applyFont="1" applyFill="1" applyBorder="1" applyAlignment="1" applyProtection="1">
      <alignment horizontal="left" vertical="top"/>
      <protection locked="0"/>
    </xf>
    <xf numFmtId="0" fontId="4" fillId="3" borderId="7" xfId="0" applyFont="1" applyFill="1" applyBorder="1" applyAlignment="1" applyProtection="1">
      <alignment horizontal="left" vertical="top"/>
      <protection locked="0"/>
    </xf>
    <xf numFmtId="0" fontId="4" fillId="3" borderId="9" xfId="0" applyFont="1" applyFill="1" applyBorder="1" applyAlignment="1" applyProtection="1">
      <alignment horizontal="left" vertical="top"/>
      <protection locked="0"/>
    </xf>
    <xf numFmtId="0" fontId="4" fillId="3" borderId="8" xfId="0" applyFont="1" applyFill="1" applyBorder="1" applyAlignment="1" applyProtection="1">
      <alignment horizontal="left" vertical="top"/>
      <protection locked="0"/>
    </xf>
    <xf numFmtId="0" fontId="4" fillId="3" borderId="0" xfId="0" applyFont="1" applyFill="1" applyAlignment="1" applyProtection="1">
      <alignment horizontal="left" vertical="top"/>
      <protection locked="0"/>
    </xf>
    <xf numFmtId="0" fontId="4" fillId="3" borderId="10" xfId="0" applyFont="1" applyFill="1" applyBorder="1" applyAlignment="1" applyProtection="1">
      <alignment horizontal="left" vertical="top"/>
      <protection locked="0"/>
    </xf>
    <xf numFmtId="0" fontId="4" fillId="3" borderId="4" xfId="0" applyFont="1" applyFill="1" applyBorder="1" applyAlignment="1" applyProtection="1">
      <alignment horizontal="left" vertical="top"/>
      <protection locked="0"/>
    </xf>
    <xf numFmtId="0" fontId="4" fillId="3" borderId="21" xfId="0" applyFont="1" applyFill="1" applyBorder="1" applyAlignment="1" applyProtection="1">
      <alignment horizontal="left" vertical="top"/>
      <protection locked="0"/>
    </xf>
    <xf numFmtId="0" fontId="4" fillId="3" borderId="5" xfId="0" applyFont="1" applyFill="1" applyBorder="1" applyAlignment="1" applyProtection="1">
      <alignment horizontal="left" vertical="top"/>
      <protection locked="0"/>
    </xf>
    <xf numFmtId="0" fontId="4" fillId="5" borderId="6" xfId="0" applyFont="1" applyFill="1" applyBorder="1" applyAlignment="1">
      <alignment horizontal="left" vertical="center"/>
    </xf>
    <xf numFmtId="0" fontId="4" fillId="5" borderId="7" xfId="0" applyFont="1" applyFill="1" applyBorder="1" applyAlignment="1">
      <alignment horizontal="left" vertical="center"/>
    </xf>
    <xf numFmtId="0" fontId="4" fillId="5" borderId="9" xfId="0" applyFont="1" applyFill="1" applyBorder="1" applyAlignment="1">
      <alignment horizontal="left" vertical="center"/>
    </xf>
    <xf numFmtId="187" fontId="3" fillId="3" borderId="100" xfId="0" applyNumberFormat="1" applyFont="1" applyFill="1" applyBorder="1" applyAlignment="1" applyProtection="1">
      <alignment horizontal="right" vertical="center"/>
      <protection locked="0"/>
    </xf>
    <xf numFmtId="31" fontId="3" fillId="3" borderId="21" xfId="0" applyNumberFormat="1" applyFont="1" applyFill="1" applyBorder="1" applyAlignment="1" applyProtection="1">
      <alignment horizontal="center" vertical="center"/>
      <protection locked="0"/>
    </xf>
    <xf numFmtId="0" fontId="4" fillId="0" borderId="8" xfId="0" applyFont="1" applyBorder="1" applyAlignment="1" applyProtection="1">
      <alignment horizontal="right" vertical="center" wrapText="1"/>
      <protection locked="0"/>
    </xf>
    <xf numFmtId="0" fontId="4" fillId="0" borderId="0" xfId="0" applyFont="1" applyAlignment="1" applyProtection="1">
      <alignment horizontal="right" vertical="center" wrapText="1"/>
      <protection locked="0"/>
    </xf>
    <xf numFmtId="180" fontId="4" fillId="0" borderId="21" xfId="0" applyNumberFormat="1" applyFont="1" applyBorder="1" applyAlignment="1" applyProtection="1">
      <alignment horizontal="right" vertical="center" wrapText="1"/>
      <protection locked="0"/>
    </xf>
    <xf numFmtId="0" fontId="4" fillId="5" borderId="2" xfId="0" applyFont="1" applyFill="1" applyBorder="1" applyAlignment="1">
      <alignment horizontal="center" vertical="center" wrapText="1"/>
    </xf>
    <xf numFmtId="0" fontId="4" fillId="5" borderId="38" xfId="0" applyFont="1" applyFill="1" applyBorder="1" applyAlignment="1">
      <alignment horizontal="center" vertical="center" wrapText="1"/>
    </xf>
    <xf numFmtId="0" fontId="4" fillId="5" borderId="3" xfId="0" applyFont="1" applyFill="1" applyBorder="1" applyAlignment="1">
      <alignment horizontal="center" vertical="center" wrapText="1"/>
    </xf>
    <xf numFmtId="191" fontId="4" fillId="0" borderId="2" xfId="0" applyNumberFormat="1" applyFont="1" applyBorder="1" applyAlignment="1" applyProtection="1">
      <alignment horizontal="right" vertical="center"/>
      <protection locked="0"/>
    </xf>
    <xf numFmtId="191" fontId="4" fillId="0" borderId="38" xfId="0" applyNumberFormat="1" applyFont="1" applyBorder="1" applyAlignment="1" applyProtection="1">
      <alignment horizontal="right" vertical="center"/>
      <protection locked="0"/>
    </xf>
    <xf numFmtId="0" fontId="4" fillId="5" borderId="2" xfId="0" applyFont="1" applyFill="1" applyBorder="1" applyAlignment="1">
      <alignment horizontal="left" vertical="center"/>
    </xf>
    <xf numFmtId="0" fontId="4" fillId="5" borderId="38" xfId="0" applyFont="1" applyFill="1" applyBorder="1" applyAlignment="1">
      <alignment horizontal="left" vertical="center"/>
    </xf>
    <xf numFmtId="0" fontId="4" fillId="5" borderId="3" xfId="0" applyFont="1" applyFill="1" applyBorder="1" applyAlignment="1">
      <alignment horizontal="left" vertical="center"/>
    </xf>
    <xf numFmtId="0" fontId="4" fillId="5" borderId="4" xfId="0" applyFont="1" applyFill="1" applyBorder="1" applyAlignment="1">
      <alignment horizontal="right" vertical="center" wrapText="1"/>
    </xf>
    <xf numFmtId="0" fontId="4" fillId="5" borderId="21" xfId="0" applyFont="1" applyFill="1" applyBorder="1" applyAlignment="1">
      <alignment horizontal="right" vertical="center" wrapText="1"/>
    </xf>
    <xf numFmtId="0" fontId="4" fillId="5" borderId="5" xfId="0" applyFont="1" applyFill="1" applyBorder="1" applyAlignment="1">
      <alignment horizontal="right" vertical="center" wrapText="1"/>
    </xf>
    <xf numFmtId="0" fontId="7" fillId="9" borderId="31" xfId="0" applyFont="1" applyFill="1" applyBorder="1" applyAlignment="1">
      <alignment horizontal="center" vertical="center"/>
    </xf>
    <xf numFmtId="188" fontId="7" fillId="9" borderId="31" xfId="0" applyNumberFormat="1" applyFont="1" applyFill="1" applyBorder="1" applyAlignment="1">
      <alignment horizontal="right" vertical="center"/>
    </xf>
    <xf numFmtId="188" fontId="7" fillId="9" borderId="1" xfId="0" applyNumberFormat="1" applyFont="1" applyFill="1" applyBorder="1" applyAlignment="1">
      <alignment horizontal="right" vertical="center"/>
    </xf>
    <xf numFmtId="187" fontId="35" fillId="0" borderId="63" xfId="0" applyNumberFormat="1" applyFont="1" applyBorder="1" applyAlignment="1">
      <alignment horizontal="center" vertical="center"/>
    </xf>
    <xf numFmtId="0" fontId="7" fillId="9" borderId="1" xfId="0" applyFont="1" applyFill="1" applyBorder="1" applyAlignment="1">
      <alignment horizontal="center" vertical="center"/>
    </xf>
    <xf numFmtId="0" fontId="45" fillId="9" borderId="2" xfId="0" applyFont="1" applyFill="1" applyBorder="1" applyAlignment="1">
      <alignment horizontal="center" vertical="center"/>
    </xf>
    <xf numFmtId="0" fontId="45" fillId="9" borderId="38" xfId="0" applyFont="1" applyFill="1" applyBorder="1" applyAlignment="1">
      <alignment horizontal="center" vertical="center"/>
    </xf>
    <xf numFmtId="187" fontId="35" fillId="0" borderId="64" xfId="0" applyNumberFormat="1" applyFont="1" applyBorder="1" applyAlignment="1">
      <alignment horizontal="center" vertical="center"/>
    </xf>
    <xf numFmtId="0" fontId="35" fillId="0" borderId="37" xfId="0" applyFont="1" applyBorder="1" applyAlignment="1">
      <alignment horizontal="center" vertical="center"/>
    </xf>
    <xf numFmtId="180" fontId="35" fillId="0" borderId="0" xfId="0" applyNumberFormat="1" applyFont="1" applyAlignment="1">
      <alignment horizontal="right" vertical="center"/>
    </xf>
    <xf numFmtId="180" fontId="35" fillId="0" borderId="19" xfId="0" applyNumberFormat="1" applyFont="1" applyBorder="1" applyAlignment="1">
      <alignment horizontal="right" vertical="center"/>
    </xf>
    <xf numFmtId="180" fontId="45" fillId="9" borderId="7" xfId="0" applyNumberFormat="1" applyFont="1" applyFill="1" applyBorder="1" applyAlignment="1">
      <alignment horizontal="right" vertical="center"/>
    </xf>
    <xf numFmtId="180" fontId="35" fillId="0" borderId="7" xfId="0" applyNumberFormat="1" applyFont="1" applyBorder="1" applyAlignment="1">
      <alignment horizontal="right" vertical="center"/>
    </xf>
    <xf numFmtId="180" fontId="35" fillId="0" borderId="65" xfId="0" applyNumberFormat="1" applyFont="1" applyBorder="1" applyAlignment="1">
      <alignment horizontal="right" vertical="center"/>
    </xf>
    <xf numFmtId="0" fontId="35" fillId="0" borderId="60" xfId="0" applyFont="1" applyBorder="1" applyAlignment="1">
      <alignment horizontal="center" vertical="center"/>
    </xf>
    <xf numFmtId="0" fontId="35" fillId="0" borderId="61" xfId="0" applyFont="1" applyBorder="1" applyAlignment="1">
      <alignment horizontal="center" vertical="center"/>
    </xf>
    <xf numFmtId="187" fontId="35" fillId="0" borderId="8" xfId="0" applyNumberFormat="1" applyFont="1" applyBorder="1" applyAlignment="1">
      <alignment horizontal="center" vertical="center"/>
    </xf>
    <xf numFmtId="0" fontId="35" fillId="0" borderId="64" xfId="0" applyFont="1" applyBorder="1" applyAlignment="1">
      <alignment horizontal="center" vertical="center"/>
    </xf>
    <xf numFmtId="0" fontId="35" fillId="0" borderId="65" xfId="0" applyFont="1" applyBorder="1" applyAlignment="1">
      <alignment horizontal="center" vertical="center"/>
    </xf>
    <xf numFmtId="0" fontId="35" fillId="0" borderId="67" xfId="0" applyFont="1" applyBorder="1" applyAlignment="1">
      <alignment horizontal="center" vertical="center"/>
    </xf>
    <xf numFmtId="0" fontId="35" fillId="0" borderId="68" xfId="0" applyFont="1" applyBorder="1" applyAlignment="1">
      <alignment horizontal="center" vertical="center"/>
    </xf>
    <xf numFmtId="181" fontId="35" fillId="0" borderId="35" xfId="0" applyNumberFormat="1" applyFont="1" applyBorder="1" applyAlignment="1">
      <alignment horizontal="right" vertical="center"/>
    </xf>
    <xf numFmtId="180" fontId="45" fillId="9" borderId="30" xfId="0" applyNumberFormat="1" applyFont="1" applyFill="1" applyBorder="1" applyAlignment="1">
      <alignment horizontal="right" vertical="center"/>
    </xf>
    <xf numFmtId="180" fontId="45" fillId="9" borderId="21" xfId="0" applyNumberFormat="1" applyFont="1" applyFill="1" applyBorder="1" applyAlignment="1">
      <alignment horizontal="right" vertical="center"/>
    </xf>
    <xf numFmtId="180" fontId="35" fillId="0" borderId="30" xfId="0" applyNumberFormat="1" applyFont="1" applyBorder="1" applyAlignment="1">
      <alignment horizontal="right" vertical="center"/>
    </xf>
    <xf numFmtId="180" fontId="35" fillId="0" borderId="21" xfId="0" applyNumberFormat="1" applyFont="1" applyBorder="1" applyAlignment="1">
      <alignment horizontal="right" vertical="center"/>
    </xf>
    <xf numFmtId="0" fontId="35" fillId="0" borderId="0" xfId="0" applyFont="1" applyAlignment="1">
      <alignment horizontal="left" vertical="center"/>
    </xf>
    <xf numFmtId="189" fontId="7" fillId="9" borderId="1" xfId="0" applyNumberFormat="1" applyFont="1" applyFill="1" applyBorder="1" applyAlignment="1">
      <alignment horizontal="center" vertical="center"/>
    </xf>
    <xf numFmtId="188" fontId="7" fillId="9" borderId="22" xfId="0" applyNumberFormat="1" applyFont="1" applyFill="1" applyBorder="1" applyAlignment="1">
      <alignment horizontal="right" vertical="center"/>
    </xf>
    <xf numFmtId="189" fontId="7" fillId="9" borderId="31" xfId="0" applyNumberFormat="1" applyFont="1" applyFill="1" applyBorder="1" applyAlignment="1">
      <alignment horizontal="center" vertical="center"/>
    </xf>
    <xf numFmtId="189" fontId="7" fillId="9" borderId="22" xfId="0" applyNumberFormat="1" applyFont="1" applyFill="1" applyBorder="1" applyAlignment="1">
      <alignment horizontal="center" vertical="center"/>
    </xf>
    <xf numFmtId="189" fontId="7" fillId="9" borderId="4" xfId="0" applyNumberFormat="1" applyFont="1" applyFill="1" applyBorder="1" applyAlignment="1">
      <alignment horizontal="center" vertical="center"/>
    </xf>
    <xf numFmtId="189" fontId="7" fillId="9" borderId="21" xfId="0" applyNumberFormat="1" applyFont="1" applyFill="1" applyBorder="1" applyAlignment="1">
      <alignment horizontal="center" vertical="center"/>
    </xf>
    <xf numFmtId="189" fontId="7" fillId="9" borderId="5" xfId="0" applyNumberFormat="1" applyFont="1" applyFill="1" applyBorder="1" applyAlignment="1">
      <alignment horizontal="center" vertical="center"/>
    </xf>
    <xf numFmtId="0" fontId="8" fillId="5" borderId="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left" vertical="center" wrapText="1"/>
      <protection locked="0"/>
    </xf>
    <xf numFmtId="0" fontId="16" fillId="2" borderId="0" xfId="0" applyFont="1" applyFill="1" applyAlignment="1" applyProtection="1">
      <alignment horizontal="left" vertical="top" wrapText="1"/>
      <protection locked="0"/>
    </xf>
    <xf numFmtId="0" fontId="8" fillId="3" borderId="0" xfId="0" applyFont="1" applyFill="1" applyAlignment="1" applyProtection="1">
      <alignment horizontal="left" vertical="center"/>
      <protection locked="0"/>
    </xf>
    <xf numFmtId="0" fontId="8" fillId="3" borderId="0" xfId="0" applyFont="1" applyFill="1" applyAlignment="1" applyProtection="1">
      <alignment horizontal="left" vertical="top" wrapText="1"/>
      <protection locked="0"/>
    </xf>
    <xf numFmtId="0" fontId="8" fillId="5" borderId="1"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wrapText="1"/>
      <protection locked="0"/>
    </xf>
    <xf numFmtId="0" fontId="8" fillId="3" borderId="38"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left" vertical="center" wrapText="1"/>
      <protection locked="0"/>
    </xf>
    <xf numFmtId="0" fontId="8" fillId="3" borderId="38"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left" vertical="center"/>
      <protection locked="0"/>
    </xf>
    <xf numFmtId="0" fontId="8" fillId="3" borderId="38" xfId="0" applyFont="1" applyFill="1" applyBorder="1" applyAlignment="1" applyProtection="1">
      <alignment horizontal="left" vertical="center"/>
      <protection locked="0"/>
    </xf>
    <xf numFmtId="0" fontId="8" fillId="3" borderId="3" xfId="0" applyFont="1" applyFill="1" applyBorder="1" applyAlignment="1" applyProtection="1">
      <alignment horizontal="left" vertical="center"/>
      <protection locked="0"/>
    </xf>
    <xf numFmtId="0" fontId="49" fillId="2" borderId="0" xfId="0" applyFont="1" applyFill="1" applyAlignment="1" applyProtection="1">
      <alignment horizontal="left" vertical="top" wrapText="1"/>
      <protection locked="0"/>
    </xf>
    <xf numFmtId="0" fontId="14" fillId="3" borderId="0" xfId="0" applyFont="1" applyFill="1" applyAlignment="1" applyProtection="1">
      <alignment horizontal="center" vertical="center"/>
      <protection locked="0"/>
    </xf>
  </cellXfs>
  <cellStyles count="2">
    <cellStyle name="ハイパーリンク" xfId="1" builtinId="8"/>
    <cellStyle name="標準" xfId="0" builtinId="0"/>
  </cellStyles>
  <dxfs count="2">
    <dxf>
      <fill>
        <patternFill>
          <bgColor theme="3" tint="-0.499984740745262"/>
        </patternFill>
      </fill>
    </dxf>
    <dxf>
      <fill>
        <patternFill>
          <bgColor theme="3" tint="-0.499984740745262"/>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D$52"/>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Radio" firstButton="1" fmlaLink="$D$50" lockText="1"/>
</file>

<file path=xl/ctrlProps/ctrlProp15.xml><?xml version="1.0" encoding="utf-8"?>
<formControlPr xmlns="http://schemas.microsoft.com/office/spreadsheetml/2009/9/main" objectType="Radio" lockText="1"/>
</file>

<file path=xl/ctrlProps/ctrlProp16.xml><?xml version="1.0" encoding="utf-8"?>
<formControlPr xmlns="http://schemas.microsoft.com/office/spreadsheetml/2009/9/main" objectType="Radio" firstButton="1" fmlaLink="$G$50" lockText="1"/>
</file>

<file path=xl/ctrlProps/ctrlProp17.xml><?xml version="1.0" encoding="utf-8"?>
<formControlPr xmlns="http://schemas.microsoft.com/office/spreadsheetml/2009/9/main" objectType="Radio" firstButton="1" fmlaLink="$J$50" lockText="1"/>
</file>

<file path=xl/ctrlProps/ctrlProp18.xml><?xml version="1.0" encoding="utf-8"?>
<formControlPr xmlns="http://schemas.microsoft.com/office/spreadsheetml/2009/9/main" objectType="Radio" firstButton="1" fmlaLink="$E$50" lockText="1"/>
</file>

<file path=xl/ctrlProps/ctrlProp19.xml><?xml version="1.0" encoding="utf-8"?>
<formControlPr xmlns="http://schemas.microsoft.com/office/spreadsheetml/2009/9/main" objectType="Radio" firstButton="1" fmlaLink="$F$50" lockText="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firstButton="1" fmlaLink="$I$50" lockText="1"/>
</file>

<file path=xl/ctrlProps/ctrlProp21.xml><?xml version="1.0" encoding="utf-8"?>
<formControlPr xmlns="http://schemas.microsoft.com/office/spreadsheetml/2009/9/main" objectType="Radio" firstButton="1" fmlaLink="$H$50" lockText="1"/>
</file>

<file path=xl/ctrlProps/ctrlProp22.xml><?xml version="1.0" encoding="utf-8"?>
<formControlPr xmlns="http://schemas.microsoft.com/office/spreadsheetml/2009/9/main" objectType="Radio" firstButton="1" fmlaLink="$K$50" lockText="1"/>
</file>

<file path=xl/ctrlProps/ctrlProp23.xml><?xml version="1.0" encoding="utf-8"?>
<formControlPr xmlns="http://schemas.microsoft.com/office/spreadsheetml/2009/9/main" objectType="Radio" firstButton="1" fmlaLink="$L$50"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D$49" lockText="1"/>
</file>

<file path=xl/ctrlProps/ctrlProp42.xml><?xml version="1.0" encoding="utf-8"?>
<formControlPr xmlns="http://schemas.microsoft.com/office/spreadsheetml/2009/9/main" objectType="Radio" lockText="1"/>
</file>

<file path=xl/ctrlProps/ctrlProp43.xml><?xml version="1.0" encoding="utf-8"?>
<formControlPr xmlns="http://schemas.microsoft.com/office/spreadsheetml/2009/9/main" objectType="Radio" firstButton="1" fmlaLink="$E$49" lockText="1"/>
</file>

<file path=xl/ctrlProps/ctrlProp44.xml><?xml version="1.0" encoding="utf-8"?>
<formControlPr xmlns="http://schemas.microsoft.com/office/spreadsheetml/2009/9/main" objectType="Radio" lockText="1"/>
</file>

<file path=xl/ctrlProps/ctrlProp45.xml><?xml version="1.0" encoding="utf-8"?>
<formControlPr xmlns="http://schemas.microsoft.com/office/spreadsheetml/2009/9/main" objectType="Radio" firstButton="1" fmlaLink="$F$49" lockText="1"/>
</file>

<file path=xl/ctrlProps/ctrlProp46.xml><?xml version="1.0" encoding="utf-8"?>
<formControlPr xmlns="http://schemas.microsoft.com/office/spreadsheetml/2009/9/main" objectType="Radio" lockText="1"/>
</file>

<file path=xl/ctrlProps/ctrlProp47.xml><?xml version="1.0" encoding="utf-8"?>
<formControlPr xmlns="http://schemas.microsoft.com/office/spreadsheetml/2009/9/main" objectType="Radio" firstButton="1" fmlaLink="$G$49"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Radio" firstButton="1" fmlaLink="$H$49" lockText="1"/>
</file>

<file path=xl/ctrlProps/ctrlProp5.xml><?xml version="1.0" encoding="utf-8"?>
<formControlPr xmlns="http://schemas.microsoft.com/office/spreadsheetml/2009/9/main" objectType="Radio" firstButton="1" fmlaLink="$V$39" lockText="1"/>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Radio" firstButton="1" fmlaLink="$I$49"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Radio" firstButton="1" fmlaLink="$J$49" lockText="1"/>
</file>

<file path=xl/ctrlProps/ctrlProp54.xml><?xml version="1.0" encoding="utf-8"?>
<formControlPr xmlns="http://schemas.microsoft.com/office/spreadsheetml/2009/9/main" objectType="Radio" lockText="1"/>
</file>

<file path=xl/ctrlProps/ctrlProp55.xml><?xml version="1.0" encoding="utf-8"?>
<formControlPr xmlns="http://schemas.microsoft.com/office/spreadsheetml/2009/9/main" objectType="Radio" firstButton="1" fmlaLink="$K$49" lockText="1"/>
</file>

<file path=xl/ctrlProps/ctrlProp56.xml><?xml version="1.0" encoding="utf-8"?>
<formControlPr xmlns="http://schemas.microsoft.com/office/spreadsheetml/2009/9/main" objectType="Radio" lockText="1"/>
</file>

<file path=xl/ctrlProps/ctrlProp57.xml><?xml version="1.0" encoding="utf-8"?>
<formControlPr xmlns="http://schemas.microsoft.com/office/spreadsheetml/2009/9/main" objectType="Radio" firstButton="1" fmlaLink="$L$49"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checked="Checked" lockText="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lockText="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9</xdr:col>
      <xdr:colOff>104775</xdr:colOff>
      <xdr:row>13</xdr:row>
      <xdr:rowOff>9525</xdr:rowOff>
    </xdr:from>
    <xdr:ext cx="242374" cy="242374"/>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448050" y="3105150"/>
          <a:ext cx="24237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ysClr val="windowText" lastClr="000000"/>
              </a:solidFill>
            </a:rPr>
            <a:t>）</a:t>
          </a:r>
        </a:p>
      </xdr:txBody>
    </xdr:sp>
    <xdr:clientData/>
  </xdr:oneCellAnchor>
  <xdr:oneCellAnchor>
    <xdr:from>
      <xdr:col>9</xdr:col>
      <xdr:colOff>104775</xdr:colOff>
      <xdr:row>28</xdr:row>
      <xdr:rowOff>9525</xdr:rowOff>
    </xdr:from>
    <xdr:ext cx="242374" cy="24237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448050" y="6677025"/>
          <a:ext cx="24237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ysClr val="windowText" lastClr="000000"/>
              </a:solidFill>
            </a:rPr>
            <a:t>）</a:t>
          </a:r>
        </a:p>
      </xdr:txBody>
    </xdr:sp>
    <xdr:clientData/>
  </xdr:oneCellAnchor>
  <xdr:oneCellAnchor>
    <xdr:from>
      <xdr:col>9</xdr:col>
      <xdr:colOff>104775</xdr:colOff>
      <xdr:row>45</xdr:row>
      <xdr:rowOff>9525</xdr:rowOff>
    </xdr:from>
    <xdr:ext cx="242374" cy="24237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448050" y="10725150"/>
          <a:ext cx="24237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ysClr val="windowText" lastClr="000000"/>
              </a:solidFill>
            </a:rPr>
            <a:t>）</a:t>
          </a:r>
        </a:p>
      </xdr:txBody>
    </xdr:sp>
    <xdr:clientData/>
  </xdr:oneCellAnchor>
  <mc:AlternateContent xmlns:mc="http://schemas.openxmlformats.org/markup-compatibility/2006">
    <mc:Choice xmlns:a14="http://schemas.microsoft.com/office/drawing/2010/main" Requires="a14">
      <xdr:twoCellAnchor editAs="oneCell">
        <xdr:from>
          <xdr:col>5</xdr:col>
          <xdr:colOff>295275</xdr:colOff>
          <xdr:row>38</xdr:row>
          <xdr:rowOff>95250</xdr:rowOff>
        </xdr:from>
        <xdr:to>
          <xdr:col>14</xdr:col>
          <xdr:colOff>104775</xdr:colOff>
          <xdr:row>39</xdr:row>
          <xdr:rowOff>171450</xdr:rowOff>
        </xdr:to>
        <xdr:sp macro="" textlink="">
          <xdr:nvSpPr>
            <xdr:cNvPr id="8219" name="Group Box 2075"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55</xdr:row>
          <xdr:rowOff>95250</xdr:rowOff>
        </xdr:from>
        <xdr:to>
          <xdr:col>14</xdr:col>
          <xdr:colOff>104775</xdr:colOff>
          <xdr:row>56</xdr:row>
          <xdr:rowOff>171450</xdr:rowOff>
        </xdr:to>
        <xdr:sp macro="" textlink="">
          <xdr:nvSpPr>
            <xdr:cNvPr id="8623" name="Group Box 2479" hidden="1">
              <a:extLst>
                <a:ext uri="{63B3BB69-23CF-44E3-9099-C40C66FF867C}">
                  <a14:compatExt spid="_x0000_s8623"/>
                </a:ext>
                <a:ext uri="{FF2B5EF4-FFF2-40B4-BE49-F238E27FC236}">
                  <a16:creationId xmlns:a16="http://schemas.microsoft.com/office/drawing/2014/main" id="{00000000-0008-0000-0000-0000AF2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55</xdr:row>
          <xdr:rowOff>133350</xdr:rowOff>
        </xdr:from>
        <xdr:to>
          <xdr:col>14</xdr:col>
          <xdr:colOff>123825</xdr:colOff>
          <xdr:row>56</xdr:row>
          <xdr:rowOff>180975</xdr:rowOff>
        </xdr:to>
        <xdr:sp macro="" textlink="">
          <xdr:nvSpPr>
            <xdr:cNvPr id="8664" name="Group Box 2520" hidden="1">
              <a:extLst>
                <a:ext uri="{63B3BB69-23CF-44E3-9099-C40C66FF867C}">
                  <a14:compatExt spid="_x0000_s8664"/>
                </a:ext>
                <a:ext uri="{FF2B5EF4-FFF2-40B4-BE49-F238E27FC236}">
                  <a16:creationId xmlns:a16="http://schemas.microsoft.com/office/drawing/2014/main" id="{00000000-0008-0000-0000-0000D82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67</xdr:row>
          <xdr:rowOff>0</xdr:rowOff>
        </xdr:from>
        <xdr:to>
          <xdr:col>14</xdr:col>
          <xdr:colOff>104775</xdr:colOff>
          <xdr:row>68</xdr:row>
          <xdr:rowOff>76200</xdr:rowOff>
        </xdr:to>
        <xdr:sp macro="" textlink="">
          <xdr:nvSpPr>
            <xdr:cNvPr id="12394" name="Group Box 3178" hidden="1">
              <a:extLst>
                <a:ext uri="{63B3BB69-23CF-44E3-9099-C40C66FF867C}">
                  <a14:compatExt spid="_x0000_s12394"/>
                </a:ext>
                <a:ext uri="{FF2B5EF4-FFF2-40B4-BE49-F238E27FC236}">
                  <a16:creationId xmlns:a16="http://schemas.microsoft.com/office/drawing/2014/main" id="{00000000-0008-0000-0000-00006A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38</xdr:row>
          <xdr:rowOff>0</xdr:rowOff>
        </xdr:from>
        <xdr:to>
          <xdr:col>9</xdr:col>
          <xdr:colOff>85725</xdr:colOff>
          <xdr:row>39</xdr:row>
          <xdr:rowOff>0</xdr:rowOff>
        </xdr:to>
        <xdr:sp macro="" textlink="">
          <xdr:nvSpPr>
            <xdr:cNvPr id="12435" name="Option Button 3219" hidden="1">
              <a:extLst>
                <a:ext uri="{63B3BB69-23CF-44E3-9099-C40C66FF867C}">
                  <a14:compatExt spid="_x0000_s12435"/>
                </a:ext>
                <a:ext uri="{FF2B5EF4-FFF2-40B4-BE49-F238E27FC236}">
                  <a16:creationId xmlns:a16="http://schemas.microsoft.com/office/drawing/2014/main" id="{00000000-0008-0000-0000-00009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ａ．評価額（簿価又は時価）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37</xdr:row>
          <xdr:rowOff>228600</xdr:rowOff>
        </xdr:from>
        <xdr:to>
          <xdr:col>12</xdr:col>
          <xdr:colOff>28575</xdr:colOff>
          <xdr:row>39</xdr:row>
          <xdr:rowOff>9525</xdr:rowOff>
        </xdr:to>
        <xdr:sp macro="" textlink="">
          <xdr:nvSpPr>
            <xdr:cNvPr id="12436" name="Option Button 3220" descr="ｂ．送金額" hidden="1">
              <a:extLst>
                <a:ext uri="{63B3BB69-23CF-44E3-9099-C40C66FF867C}">
                  <a14:compatExt spid="_x0000_s12436"/>
                </a:ext>
                <a:ext uri="{FF2B5EF4-FFF2-40B4-BE49-F238E27FC236}">
                  <a16:creationId xmlns:a16="http://schemas.microsoft.com/office/drawing/2014/main" id="{00000000-0008-0000-0000-00009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ｂ．送金額</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38</xdr:row>
          <xdr:rowOff>0</xdr:rowOff>
        </xdr:from>
        <xdr:to>
          <xdr:col>15</xdr:col>
          <xdr:colOff>180975</xdr:colOff>
          <xdr:row>39</xdr:row>
          <xdr:rowOff>9525</xdr:rowOff>
        </xdr:to>
        <xdr:sp macro="" textlink="">
          <xdr:nvSpPr>
            <xdr:cNvPr id="12437" name="Option Button 3221" descr="左記のａならびにｂ" hidden="1">
              <a:extLst>
                <a:ext uri="{63B3BB69-23CF-44E3-9099-C40C66FF867C}">
                  <a14:compatExt spid="_x0000_s12437"/>
                </a:ext>
                <a:ext uri="{FF2B5EF4-FFF2-40B4-BE49-F238E27FC236}">
                  <a16:creationId xmlns:a16="http://schemas.microsoft.com/office/drawing/2014/main" id="{00000000-0008-0000-0000-00009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左記のａ＋ｂ</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67</xdr:row>
          <xdr:rowOff>0</xdr:rowOff>
        </xdr:from>
        <xdr:to>
          <xdr:col>12</xdr:col>
          <xdr:colOff>104775</xdr:colOff>
          <xdr:row>68</xdr:row>
          <xdr:rowOff>76200</xdr:rowOff>
        </xdr:to>
        <xdr:sp macro="" textlink="">
          <xdr:nvSpPr>
            <xdr:cNvPr id="12438" name="Group Box 3222" hidden="1">
              <a:extLst>
                <a:ext uri="{63B3BB69-23CF-44E3-9099-C40C66FF867C}">
                  <a14:compatExt spid="_x0000_s12438"/>
                </a:ext>
                <a:ext uri="{FF2B5EF4-FFF2-40B4-BE49-F238E27FC236}">
                  <a16:creationId xmlns:a16="http://schemas.microsoft.com/office/drawing/2014/main" id="{00000000-0008-0000-0000-000096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55</xdr:row>
          <xdr:rowOff>95250</xdr:rowOff>
        </xdr:from>
        <xdr:to>
          <xdr:col>14</xdr:col>
          <xdr:colOff>104775</xdr:colOff>
          <xdr:row>56</xdr:row>
          <xdr:rowOff>171450</xdr:rowOff>
        </xdr:to>
        <xdr:sp macro="" textlink="">
          <xdr:nvSpPr>
            <xdr:cNvPr id="12439" name="Group Box 3223" hidden="1">
              <a:extLst>
                <a:ext uri="{63B3BB69-23CF-44E3-9099-C40C66FF867C}">
                  <a14:compatExt spid="_x0000_s12439"/>
                </a:ext>
                <a:ext uri="{FF2B5EF4-FFF2-40B4-BE49-F238E27FC236}">
                  <a16:creationId xmlns:a16="http://schemas.microsoft.com/office/drawing/2014/main" id="{00000000-0008-0000-0000-000097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2075</a:t>
              </a:r>
            </a:p>
          </xdr:txBody>
        </xdr:sp>
        <xdr:clientData/>
      </xdr:twoCellAnchor>
    </mc:Choice>
    <mc:Fallback/>
  </mc:AlternateContent>
  <xdr:twoCellAnchor editAs="oneCell">
    <xdr:from>
      <xdr:col>4</xdr:col>
      <xdr:colOff>38100</xdr:colOff>
      <xdr:row>55</xdr:row>
      <xdr:rowOff>0</xdr:rowOff>
    </xdr:from>
    <xdr:to>
      <xdr:col>9</xdr:col>
      <xdr:colOff>190500</xdr:colOff>
      <xdr:row>56</xdr:row>
      <xdr:rowOff>19050</xdr:rowOff>
    </xdr:to>
    <xdr:pic>
      <xdr:nvPicPr>
        <xdr:cNvPr id="27918" name="図 1">
          <a:extLst>
            <a:ext uri="{FF2B5EF4-FFF2-40B4-BE49-F238E27FC236}">
              <a16:creationId xmlns:a16="http://schemas.microsoft.com/office/drawing/2014/main" id="{00000000-0008-0000-0000-00000E6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0" y="13096875"/>
          <a:ext cx="2009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4</xdr:row>
          <xdr:rowOff>0</xdr:rowOff>
        </xdr:from>
        <xdr:to>
          <xdr:col>6</xdr:col>
          <xdr:colOff>247650</xdr:colOff>
          <xdr:row>5</xdr:row>
          <xdr:rowOff>0</xdr:rowOff>
        </xdr:to>
        <xdr:sp macro="" textlink="">
          <xdr:nvSpPr>
            <xdr:cNvPr id="4365" name="Check Box 269" descr="申込人と同じ" hidden="1">
              <a:extLst>
                <a:ext uri="{63B3BB69-23CF-44E3-9099-C40C66FF867C}">
                  <a14:compatExt spid="_x0000_s4365"/>
                </a:ext>
                <a:ext uri="{FF2B5EF4-FFF2-40B4-BE49-F238E27FC236}">
                  <a16:creationId xmlns:a16="http://schemas.microsoft.com/office/drawing/2014/main" id="{00000000-0008-0000-0100-00000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送金日（加重平均）</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xdr:row>
          <xdr:rowOff>0</xdr:rowOff>
        </xdr:from>
        <xdr:to>
          <xdr:col>11</xdr:col>
          <xdr:colOff>276225</xdr:colOff>
          <xdr:row>5</xdr:row>
          <xdr:rowOff>0</xdr:rowOff>
        </xdr:to>
        <xdr:sp macro="" textlink="">
          <xdr:nvSpPr>
            <xdr:cNvPr id="4366" name="Check Box 270" descr="申込人と同じ" hidden="1">
              <a:extLst>
                <a:ext uri="{63B3BB69-23CF-44E3-9099-C40C66FF867C}">
                  <a14:compatExt spid="_x0000_s4366"/>
                </a:ext>
                <a:ext uri="{FF2B5EF4-FFF2-40B4-BE49-F238E27FC236}">
                  <a16:creationId xmlns:a16="http://schemas.microsoft.com/office/drawing/2014/main" id="{00000000-0008-0000-0100-00000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送金日（送金毎）</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xdr:row>
          <xdr:rowOff>0</xdr:rowOff>
        </xdr:from>
        <xdr:to>
          <xdr:col>16</xdr:col>
          <xdr:colOff>104775</xdr:colOff>
          <xdr:row>5</xdr:row>
          <xdr:rowOff>0</xdr:rowOff>
        </xdr:to>
        <xdr:sp macro="" textlink="">
          <xdr:nvSpPr>
            <xdr:cNvPr id="4367" name="Check Box 271" descr="申込人と同じ" hidden="1">
              <a:extLst>
                <a:ext uri="{63B3BB69-23CF-44E3-9099-C40C66FF867C}">
                  <a14:compatExt spid="_x0000_s4367"/>
                </a:ext>
                <a:ext uri="{FF2B5EF4-FFF2-40B4-BE49-F238E27FC236}">
                  <a16:creationId xmlns:a16="http://schemas.microsoft.com/office/drawing/2014/main" id="{00000000-0008-0000-0100-00000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申込月１日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266700</xdr:colOff>
          <xdr:row>4</xdr:row>
          <xdr:rowOff>0</xdr:rowOff>
        </xdr:from>
        <xdr:to>
          <xdr:col>20</xdr:col>
          <xdr:colOff>85725</xdr:colOff>
          <xdr:row>5</xdr:row>
          <xdr:rowOff>0</xdr:rowOff>
        </xdr:to>
        <xdr:sp macro="" textlink="">
          <xdr:nvSpPr>
            <xdr:cNvPr id="4368" name="Check Box 272" descr="申込人と同じ" hidden="1">
              <a:extLst>
                <a:ext uri="{63B3BB69-23CF-44E3-9099-C40C66FF867C}">
                  <a14:compatExt spid="_x0000_s4368"/>
                </a:ext>
                <a:ext uri="{FF2B5EF4-FFF2-40B4-BE49-F238E27FC236}">
                  <a16:creationId xmlns:a16="http://schemas.microsoft.com/office/drawing/2014/main" id="{00000000-0008-0000-0100-00001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証券記載</a:t>
              </a:r>
            </a:p>
          </xdr:txBody>
        </xdr:sp>
        <xdr:clientData fLocksWithSheet="0"/>
      </xdr:twoCellAnchor>
    </mc:Choice>
    <mc:Fallback/>
  </mc:AlternateContent>
  <xdr:twoCellAnchor>
    <xdr:from>
      <xdr:col>0</xdr:col>
      <xdr:colOff>28575</xdr:colOff>
      <xdr:row>45</xdr:row>
      <xdr:rowOff>9525</xdr:rowOff>
    </xdr:from>
    <xdr:to>
      <xdr:col>22</xdr:col>
      <xdr:colOff>114300</xdr:colOff>
      <xdr:row>45</xdr:row>
      <xdr:rowOff>9525</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28575" y="11163300"/>
          <a:ext cx="7467600" cy="0"/>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333375</xdr:colOff>
      <xdr:row>12</xdr:row>
      <xdr:rowOff>9525</xdr:rowOff>
    </xdr:from>
    <xdr:to>
      <xdr:col>5</xdr:col>
      <xdr:colOff>209550</xdr:colOff>
      <xdr:row>12</xdr:row>
      <xdr:rowOff>251899</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1362075" y="2733675"/>
          <a:ext cx="56197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出資金</a:t>
          </a:r>
        </a:p>
      </xdr:txBody>
    </xdr:sp>
    <xdr:clientData/>
  </xdr:twoCellAnchor>
  <xdr:twoCellAnchor>
    <xdr:from>
      <xdr:col>6</xdr:col>
      <xdr:colOff>142875</xdr:colOff>
      <xdr:row>12</xdr:row>
      <xdr:rowOff>9525</xdr:rowOff>
    </xdr:from>
    <xdr:to>
      <xdr:col>8</xdr:col>
      <xdr:colOff>304801</xdr:colOff>
      <xdr:row>12</xdr:row>
      <xdr:rowOff>251899</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2200275" y="2733675"/>
          <a:ext cx="84772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貸付金債権</a:t>
          </a:r>
        </a:p>
      </xdr:txBody>
    </xdr:sp>
    <xdr:clientData/>
  </xdr:twoCellAnchor>
  <mc:AlternateContent xmlns:mc="http://schemas.openxmlformats.org/markup-compatibility/2006">
    <mc:Choice xmlns:a14="http://schemas.microsoft.com/office/drawing/2010/main" Requires="a14">
      <xdr:twoCellAnchor editAs="oneCell">
        <xdr:from>
          <xdr:col>3</xdr:col>
          <xdr:colOff>180975</xdr:colOff>
          <xdr:row>12</xdr:row>
          <xdr:rowOff>19050</xdr:rowOff>
        </xdr:from>
        <xdr:to>
          <xdr:col>4</xdr:col>
          <xdr:colOff>123825</xdr:colOff>
          <xdr:row>13</xdr:row>
          <xdr:rowOff>0</xdr:rowOff>
        </xdr:to>
        <xdr:sp macro="" textlink="">
          <xdr:nvSpPr>
            <xdr:cNvPr id="4789" name="Option Button 693" hidden="1">
              <a:extLst>
                <a:ext uri="{63B3BB69-23CF-44E3-9099-C40C66FF867C}">
                  <a14:compatExt spid="_x0000_s4789"/>
                </a:ext>
                <a:ext uri="{FF2B5EF4-FFF2-40B4-BE49-F238E27FC236}">
                  <a16:creationId xmlns:a16="http://schemas.microsoft.com/office/drawing/2014/main" id="{00000000-0008-0000-0100-0000B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19050</xdr:rowOff>
        </xdr:from>
        <xdr:to>
          <xdr:col>6</xdr:col>
          <xdr:colOff>285750</xdr:colOff>
          <xdr:row>13</xdr:row>
          <xdr:rowOff>0</xdr:rowOff>
        </xdr:to>
        <xdr:sp macro="" textlink="">
          <xdr:nvSpPr>
            <xdr:cNvPr id="4790" name="Option Button 694" hidden="1">
              <a:extLst>
                <a:ext uri="{63B3BB69-23CF-44E3-9099-C40C66FF867C}">
                  <a14:compatExt spid="_x0000_s4790"/>
                </a:ext>
                <a:ext uri="{FF2B5EF4-FFF2-40B4-BE49-F238E27FC236}">
                  <a16:creationId xmlns:a16="http://schemas.microsoft.com/office/drawing/2014/main" id="{00000000-0008-0000-0100-0000B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0</xdr:colOff>
      <xdr:row>12</xdr:row>
      <xdr:rowOff>9525</xdr:rowOff>
    </xdr:from>
    <xdr:to>
      <xdr:col>11</xdr:col>
      <xdr:colOff>219075</xdr:colOff>
      <xdr:row>12</xdr:row>
      <xdr:rowOff>251899</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3429000" y="2733675"/>
          <a:ext cx="56197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出資金</a:t>
          </a:r>
        </a:p>
      </xdr:txBody>
    </xdr:sp>
    <xdr:clientData/>
  </xdr:twoCellAnchor>
  <xdr:twoCellAnchor>
    <xdr:from>
      <xdr:col>12</xdr:col>
      <xdr:colOff>171450</xdr:colOff>
      <xdr:row>12</xdr:row>
      <xdr:rowOff>9525</xdr:rowOff>
    </xdr:from>
    <xdr:to>
      <xdr:col>14</xdr:col>
      <xdr:colOff>333376</xdr:colOff>
      <xdr:row>12</xdr:row>
      <xdr:rowOff>251899</xdr:rowOff>
    </xdr:to>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4286250" y="2733675"/>
          <a:ext cx="84772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貸付金債権</a:t>
          </a:r>
        </a:p>
      </xdr:txBody>
    </xdr:sp>
    <xdr:clientData/>
  </xdr:twoCellAnchor>
  <xdr:twoCellAnchor>
    <xdr:from>
      <xdr:col>16</xdr:col>
      <xdr:colOff>0</xdr:colOff>
      <xdr:row>12</xdr:row>
      <xdr:rowOff>9525</xdr:rowOff>
    </xdr:from>
    <xdr:to>
      <xdr:col>17</xdr:col>
      <xdr:colOff>219075</xdr:colOff>
      <xdr:row>12</xdr:row>
      <xdr:rowOff>251899</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5486400" y="2733675"/>
          <a:ext cx="56197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出資金</a:t>
          </a:r>
        </a:p>
      </xdr:txBody>
    </xdr:sp>
    <xdr:clientData/>
  </xdr:twoCellAnchor>
  <xdr:twoCellAnchor>
    <xdr:from>
      <xdr:col>18</xdr:col>
      <xdr:colOff>152400</xdr:colOff>
      <xdr:row>12</xdr:row>
      <xdr:rowOff>9525</xdr:rowOff>
    </xdr:from>
    <xdr:to>
      <xdr:col>20</xdr:col>
      <xdr:colOff>314326</xdr:colOff>
      <xdr:row>12</xdr:row>
      <xdr:rowOff>251899</xdr:rowOff>
    </xdr:to>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6324600" y="2733675"/>
          <a:ext cx="84772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貸付金債権</a:t>
          </a:r>
        </a:p>
      </xdr:txBody>
    </xdr:sp>
    <xdr:clientData/>
  </xdr:twoCellAnchor>
  <xdr:twoCellAnchor>
    <xdr:from>
      <xdr:col>4</xdr:col>
      <xdr:colOff>0</xdr:colOff>
      <xdr:row>24</xdr:row>
      <xdr:rowOff>19050</xdr:rowOff>
    </xdr:from>
    <xdr:to>
      <xdr:col>5</xdr:col>
      <xdr:colOff>219075</xdr:colOff>
      <xdr:row>25</xdr:row>
      <xdr:rowOff>4249</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1371600" y="5838825"/>
          <a:ext cx="56197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出資金</a:t>
          </a:r>
        </a:p>
      </xdr:txBody>
    </xdr:sp>
    <xdr:clientData/>
  </xdr:twoCellAnchor>
  <xdr:twoCellAnchor>
    <xdr:from>
      <xdr:col>6</xdr:col>
      <xdr:colOff>152400</xdr:colOff>
      <xdr:row>24</xdr:row>
      <xdr:rowOff>19050</xdr:rowOff>
    </xdr:from>
    <xdr:to>
      <xdr:col>8</xdr:col>
      <xdr:colOff>314326</xdr:colOff>
      <xdr:row>25</xdr:row>
      <xdr:rowOff>4249</xdr:rowOff>
    </xdr:to>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2209800" y="5838825"/>
          <a:ext cx="84772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貸付金債権</a:t>
          </a:r>
        </a:p>
      </xdr:txBody>
    </xdr:sp>
    <xdr:clientData/>
  </xdr:twoCellAnchor>
  <xdr:twoCellAnchor>
    <xdr:from>
      <xdr:col>10</xdr:col>
      <xdr:colOff>9525</xdr:colOff>
      <xdr:row>24</xdr:row>
      <xdr:rowOff>19050</xdr:rowOff>
    </xdr:from>
    <xdr:to>
      <xdr:col>11</xdr:col>
      <xdr:colOff>228600</xdr:colOff>
      <xdr:row>25</xdr:row>
      <xdr:rowOff>4249</xdr:rowOff>
    </xdr:to>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3438525" y="5838825"/>
          <a:ext cx="56197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出資金</a:t>
          </a:r>
        </a:p>
      </xdr:txBody>
    </xdr:sp>
    <xdr:clientData/>
  </xdr:twoCellAnchor>
  <xdr:twoCellAnchor>
    <xdr:from>
      <xdr:col>12</xdr:col>
      <xdr:colOff>180975</xdr:colOff>
      <xdr:row>24</xdr:row>
      <xdr:rowOff>19050</xdr:rowOff>
    </xdr:from>
    <xdr:to>
      <xdr:col>15</xdr:col>
      <xdr:colOff>1</xdr:colOff>
      <xdr:row>25</xdr:row>
      <xdr:rowOff>4249</xdr:rowOff>
    </xdr:to>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4295775" y="5838825"/>
          <a:ext cx="84772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貸付金債権</a:t>
          </a:r>
        </a:p>
      </xdr:txBody>
    </xdr:sp>
    <xdr:clientData/>
  </xdr:twoCellAnchor>
  <xdr:twoCellAnchor>
    <xdr:from>
      <xdr:col>16</xdr:col>
      <xdr:colOff>9525</xdr:colOff>
      <xdr:row>24</xdr:row>
      <xdr:rowOff>19050</xdr:rowOff>
    </xdr:from>
    <xdr:to>
      <xdr:col>17</xdr:col>
      <xdr:colOff>228600</xdr:colOff>
      <xdr:row>25</xdr:row>
      <xdr:rowOff>4249</xdr:rowOff>
    </xdr:to>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5495925" y="5838825"/>
          <a:ext cx="56197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出資金</a:t>
          </a:r>
        </a:p>
      </xdr:txBody>
    </xdr:sp>
    <xdr:clientData/>
  </xdr:twoCellAnchor>
  <xdr:twoCellAnchor>
    <xdr:from>
      <xdr:col>18</xdr:col>
      <xdr:colOff>161925</xdr:colOff>
      <xdr:row>24</xdr:row>
      <xdr:rowOff>19050</xdr:rowOff>
    </xdr:from>
    <xdr:to>
      <xdr:col>20</xdr:col>
      <xdr:colOff>323851</xdr:colOff>
      <xdr:row>25</xdr:row>
      <xdr:rowOff>4249</xdr:rowOff>
    </xdr:to>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6334125" y="5838825"/>
          <a:ext cx="84772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貸付金債権</a:t>
          </a:r>
        </a:p>
      </xdr:txBody>
    </xdr:sp>
    <xdr:clientData/>
  </xdr:twoCellAnchor>
  <xdr:twoCellAnchor>
    <xdr:from>
      <xdr:col>3</xdr:col>
      <xdr:colOff>333375</xdr:colOff>
      <xdr:row>36</xdr:row>
      <xdr:rowOff>9525</xdr:rowOff>
    </xdr:from>
    <xdr:to>
      <xdr:col>5</xdr:col>
      <xdr:colOff>209550</xdr:colOff>
      <xdr:row>36</xdr:row>
      <xdr:rowOff>251899</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362075" y="8924925"/>
          <a:ext cx="56197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出資金</a:t>
          </a:r>
        </a:p>
      </xdr:txBody>
    </xdr:sp>
    <xdr:clientData/>
  </xdr:twoCellAnchor>
  <xdr:twoCellAnchor>
    <xdr:from>
      <xdr:col>6</xdr:col>
      <xdr:colOff>161925</xdr:colOff>
      <xdr:row>36</xdr:row>
      <xdr:rowOff>9525</xdr:rowOff>
    </xdr:from>
    <xdr:to>
      <xdr:col>8</xdr:col>
      <xdr:colOff>323851</xdr:colOff>
      <xdr:row>36</xdr:row>
      <xdr:rowOff>251899</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219325" y="8924925"/>
          <a:ext cx="84772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貸付金債権</a:t>
          </a:r>
        </a:p>
      </xdr:txBody>
    </xdr:sp>
    <xdr:clientData/>
  </xdr:twoCellAnchor>
  <xdr:twoCellAnchor>
    <xdr:from>
      <xdr:col>10</xdr:col>
      <xdr:colOff>0</xdr:colOff>
      <xdr:row>36</xdr:row>
      <xdr:rowOff>9525</xdr:rowOff>
    </xdr:from>
    <xdr:to>
      <xdr:col>11</xdr:col>
      <xdr:colOff>219075</xdr:colOff>
      <xdr:row>36</xdr:row>
      <xdr:rowOff>251899</xdr:rowOff>
    </xdr:to>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3429000" y="8924925"/>
          <a:ext cx="56197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出資金</a:t>
          </a:r>
        </a:p>
      </xdr:txBody>
    </xdr:sp>
    <xdr:clientData/>
  </xdr:twoCellAnchor>
  <xdr:twoCellAnchor>
    <xdr:from>
      <xdr:col>12</xdr:col>
      <xdr:colOff>171450</xdr:colOff>
      <xdr:row>36</xdr:row>
      <xdr:rowOff>9525</xdr:rowOff>
    </xdr:from>
    <xdr:to>
      <xdr:col>14</xdr:col>
      <xdr:colOff>333376</xdr:colOff>
      <xdr:row>36</xdr:row>
      <xdr:rowOff>251899</xdr:rowOff>
    </xdr:to>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4286250" y="8924925"/>
          <a:ext cx="84772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貸付金債権</a:t>
          </a:r>
        </a:p>
      </xdr:txBody>
    </xdr:sp>
    <xdr:clientData/>
  </xdr:twoCellAnchor>
  <xdr:twoCellAnchor>
    <xdr:from>
      <xdr:col>16</xdr:col>
      <xdr:colOff>0</xdr:colOff>
      <xdr:row>36</xdr:row>
      <xdr:rowOff>9525</xdr:rowOff>
    </xdr:from>
    <xdr:to>
      <xdr:col>17</xdr:col>
      <xdr:colOff>219075</xdr:colOff>
      <xdr:row>36</xdr:row>
      <xdr:rowOff>251899</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5486400" y="8924925"/>
          <a:ext cx="56197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出資金</a:t>
          </a:r>
        </a:p>
      </xdr:txBody>
    </xdr:sp>
    <xdr:clientData/>
  </xdr:twoCellAnchor>
  <xdr:twoCellAnchor>
    <xdr:from>
      <xdr:col>18</xdr:col>
      <xdr:colOff>171450</xdr:colOff>
      <xdr:row>36</xdr:row>
      <xdr:rowOff>9525</xdr:rowOff>
    </xdr:from>
    <xdr:to>
      <xdr:col>20</xdr:col>
      <xdr:colOff>333376</xdr:colOff>
      <xdr:row>36</xdr:row>
      <xdr:rowOff>251899</xdr:rowOff>
    </xdr:to>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6343650" y="8924925"/>
          <a:ext cx="84772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貸付金債権</a:t>
          </a:r>
        </a:p>
      </xdr:txBody>
    </xdr:sp>
    <xdr:clientData/>
  </xdr:twoCellAnchor>
  <mc:AlternateContent xmlns:mc="http://schemas.openxmlformats.org/markup-compatibility/2006">
    <mc:Choice xmlns:a14="http://schemas.microsoft.com/office/drawing/2010/main" Requires="a14">
      <xdr:twoCellAnchor editAs="oneCell">
        <xdr:from>
          <xdr:col>3</xdr:col>
          <xdr:colOff>180975</xdr:colOff>
          <xdr:row>24</xdr:row>
          <xdr:rowOff>19050</xdr:rowOff>
        </xdr:from>
        <xdr:to>
          <xdr:col>4</xdr:col>
          <xdr:colOff>123825</xdr:colOff>
          <xdr:row>25</xdr:row>
          <xdr:rowOff>0</xdr:rowOff>
        </xdr:to>
        <xdr:sp macro="" textlink="">
          <xdr:nvSpPr>
            <xdr:cNvPr id="4817" name="Option Button 721" hidden="1">
              <a:extLst>
                <a:ext uri="{63B3BB69-23CF-44E3-9099-C40C66FF867C}">
                  <a14:compatExt spid="_x0000_s4817"/>
                </a:ext>
                <a:ext uri="{FF2B5EF4-FFF2-40B4-BE49-F238E27FC236}">
                  <a16:creationId xmlns:a16="http://schemas.microsoft.com/office/drawing/2014/main" id="{00000000-0008-0000-0100-0000D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36</xdr:row>
          <xdr:rowOff>19050</xdr:rowOff>
        </xdr:from>
        <xdr:to>
          <xdr:col>4</xdr:col>
          <xdr:colOff>123825</xdr:colOff>
          <xdr:row>37</xdr:row>
          <xdr:rowOff>0</xdr:rowOff>
        </xdr:to>
        <xdr:sp macro="" textlink="">
          <xdr:nvSpPr>
            <xdr:cNvPr id="4818" name="Option Button 722" hidden="1">
              <a:extLst>
                <a:ext uri="{63B3BB69-23CF-44E3-9099-C40C66FF867C}">
                  <a14:compatExt spid="_x0000_s4818"/>
                </a:ext>
                <a:ext uri="{FF2B5EF4-FFF2-40B4-BE49-F238E27FC236}">
                  <a16:creationId xmlns:a16="http://schemas.microsoft.com/office/drawing/2014/main" id="{00000000-0008-0000-0100-0000D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xdr:row>
          <xdr:rowOff>19050</xdr:rowOff>
        </xdr:from>
        <xdr:to>
          <xdr:col>10</xdr:col>
          <xdr:colOff>142875</xdr:colOff>
          <xdr:row>13</xdr:row>
          <xdr:rowOff>0</xdr:rowOff>
        </xdr:to>
        <xdr:sp macro="" textlink="">
          <xdr:nvSpPr>
            <xdr:cNvPr id="4819" name="Option Button 723" hidden="1">
              <a:extLst>
                <a:ext uri="{63B3BB69-23CF-44E3-9099-C40C66FF867C}">
                  <a14:compatExt spid="_x0000_s4819"/>
                </a:ext>
                <a:ext uri="{FF2B5EF4-FFF2-40B4-BE49-F238E27FC236}">
                  <a16:creationId xmlns:a16="http://schemas.microsoft.com/office/drawing/2014/main" id="{00000000-0008-0000-0100-0000D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12</xdr:row>
          <xdr:rowOff>19050</xdr:rowOff>
        </xdr:from>
        <xdr:to>
          <xdr:col>16</xdr:col>
          <xdr:colOff>142875</xdr:colOff>
          <xdr:row>13</xdr:row>
          <xdr:rowOff>0</xdr:rowOff>
        </xdr:to>
        <xdr:sp macro="" textlink="">
          <xdr:nvSpPr>
            <xdr:cNvPr id="4820" name="Option Button 724" hidden="1">
              <a:extLst>
                <a:ext uri="{63B3BB69-23CF-44E3-9099-C40C66FF867C}">
                  <a14:compatExt spid="_x0000_s4820"/>
                </a:ext>
                <a:ext uri="{FF2B5EF4-FFF2-40B4-BE49-F238E27FC236}">
                  <a16:creationId xmlns:a16="http://schemas.microsoft.com/office/drawing/2014/main" id="{00000000-0008-0000-0100-0000D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24</xdr:row>
          <xdr:rowOff>19050</xdr:rowOff>
        </xdr:from>
        <xdr:to>
          <xdr:col>16</xdr:col>
          <xdr:colOff>142875</xdr:colOff>
          <xdr:row>25</xdr:row>
          <xdr:rowOff>0</xdr:rowOff>
        </xdr:to>
        <xdr:sp macro="" textlink="">
          <xdr:nvSpPr>
            <xdr:cNvPr id="4821" name="Option Button 725" hidden="1">
              <a:extLst>
                <a:ext uri="{63B3BB69-23CF-44E3-9099-C40C66FF867C}">
                  <a14:compatExt spid="_x0000_s4821"/>
                </a:ext>
                <a:ext uri="{FF2B5EF4-FFF2-40B4-BE49-F238E27FC236}">
                  <a16:creationId xmlns:a16="http://schemas.microsoft.com/office/drawing/2014/main" id="{00000000-0008-0000-0100-0000D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24</xdr:row>
          <xdr:rowOff>19050</xdr:rowOff>
        </xdr:from>
        <xdr:to>
          <xdr:col>10</xdr:col>
          <xdr:colOff>142875</xdr:colOff>
          <xdr:row>25</xdr:row>
          <xdr:rowOff>0</xdr:rowOff>
        </xdr:to>
        <xdr:sp macro="" textlink="">
          <xdr:nvSpPr>
            <xdr:cNvPr id="4822" name="Option Button 726" hidden="1">
              <a:extLst>
                <a:ext uri="{63B3BB69-23CF-44E3-9099-C40C66FF867C}">
                  <a14:compatExt spid="_x0000_s4822"/>
                </a:ext>
                <a:ext uri="{FF2B5EF4-FFF2-40B4-BE49-F238E27FC236}">
                  <a16:creationId xmlns:a16="http://schemas.microsoft.com/office/drawing/2014/main" id="{00000000-0008-0000-0100-0000D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36</xdr:row>
          <xdr:rowOff>19050</xdr:rowOff>
        </xdr:from>
        <xdr:to>
          <xdr:col>10</xdr:col>
          <xdr:colOff>142875</xdr:colOff>
          <xdr:row>37</xdr:row>
          <xdr:rowOff>0</xdr:rowOff>
        </xdr:to>
        <xdr:sp macro="" textlink="">
          <xdr:nvSpPr>
            <xdr:cNvPr id="4823" name="Option Button 727" hidden="1">
              <a:extLst>
                <a:ext uri="{63B3BB69-23CF-44E3-9099-C40C66FF867C}">
                  <a14:compatExt spid="_x0000_s4823"/>
                </a:ext>
                <a:ext uri="{FF2B5EF4-FFF2-40B4-BE49-F238E27FC236}">
                  <a16:creationId xmlns:a16="http://schemas.microsoft.com/office/drawing/2014/main" id="{00000000-0008-0000-0100-0000D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36</xdr:row>
          <xdr:rowOff>19050</xdr:rowOff>
        </xdr:from>
        <xdr:to>
          <xdr:col>16</xdr:col>
          <xdr:colOff>142875</xdr:colOff>
          <xdr:row>37</xdr:row>
          <xdr:rowOff>0</xdr:rowOff>
        </xdr:to>
        <xdr:sp macro="" textlink="">
          <xdr:nvSpPr>
            <xdr:cNvPr id="4824" name="Option Button 728" hidden="1">
              <a:extLst>
                <a:ext uri="{63B3BB69-23CF-44E3-9099-C40C66FF867C}">
                  <a14:compatExt spid="_x0000_s4824"/>
                </a:ext>
                <a:ext uri="{FF2B5EF4-FFF2-40B4-BE49-F238E27FC236}">
                  <a16:creationId xmlns:a16="http://schemas.microsoft.com/office/drawing/2014/main" id="{00000000-0008-0000-0100-0000D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xdr:row>
          <xdr:rowOff>19050</xdr:rowOff>
        </xdr:from>
        <xdr:to>
          <xdr:col>12</xdr:col>
          <xdr:colOff>304800</xdr:colOff>
          <xdr:row>13</xdr:row>
          <xdr:rowOff>0</xdr:rowOff>
        </xdr:to>
        <xdr:sp macro="" textlink="">
          <xdr:nvSpPr>
            <xdr:cNvPr id="4825" name="Option Button 729" hidden="1">
              <a:extLst>
                <a:ext uri="{63B3BB69-23CF-44E3-9099-C40C66FF867C}">
                  <a14:compatExt spid="_x0000_s4825"/>
                </a:ext>
                <a:ext uri="{FF2B5EF4-FFF2-40B4-BE49-F238E27FC236}">
                  <a16:creationId xmlns:a16="http://schemas.microsoft.com/office/drawing/2014/main" id="{00000000-0008-0000-0100-0000D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323850</xdr:colOff>
          <xdr:row>12</xdr:row>
          <xdr:rowOff>9525</xdr:rowOff>
        </xdr:from>
        <xdr:to>
          <xdr:col>18</xdr:col>
          <xdr:colOff>266700</xdr:colOff>
          <xdr:row>12</xdr:row>
          <xdr:rowOff>228600</xdr:rowOff>
        </xdr:to>
        <xdr:sp macro="" textlink="">
          <xdr:nvSpPr>
            <xdr:cNvPr id="4826" name="Option Button 730" hidden="1">
              <a:extLst>
                <a:ext uri="{63B3BB69-23CF-44E3-9099-C40C66FF867C}">
                  <a14:compatExt spid="_x0000_s4826"/>
                </a:ext>
                <a:ext uri="{FF2B5EF4-FFF2-40B4-BE49-F238E27FC236}">
                  <a16:creationId xmlns:a16="http://schemas.microsoft.com/office/drawing/2014/main" id="{00000000-0008-0000-0100-0000D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19050</xdr:rowOff>
        </xdr:from>
        <xdr:to>
          <xdr:col>6</xdr:col>
          <xdr:colOff>304800</xdr:colOff>
          <xdr:row>25</xdr:row>
          <xdr:rowOff>0</xdr:rowOff>
        </xdr:to>
        <xdr:sp macro="" textlink="">
          <xdr:nvSpPr>
            <xdr:cNvPr id="4827" name="Option Button 731" hidden="1">
              <a:extLst>
                <a:ext uri="{63B3BB69-23CF-44E3-9099-C40C66FF867C}">
                  <a14:compatExt spid="_x0000_s4827"/>
                </a:ext>
                <a:ext uri="{FF2B5EF4-FFF2-40B4-BE49-F238E27FC236}">
                  <a16:creationId xmlns:a16="http://schemas.microsoft.com/office/drawing/2014/main" id="{00000000-0008-0000-0100-0000D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24</xdr:row>
          <xdr:rowOff>19050</xdr:rowOff>
        </xdr:from>
        <xdr:to>
          <xdr:col>12</xdr:col>
          <xdr:colOff>323850</xdr:colOff>
          <xdr:row>25</xdr:row>
          <xdr:rowOff>0</xdr:rowOff>
        </xdr:to>
        <xdr:sp macro="" textlink="">
          <xdr:nvSpPr>
            <xdr:cNvPr id="4828" name="Option Button 732" hidden="1">
              <a:extLst>
                <a:ext uri="{63B3BB69-23CF-44E3-9099-C40C66FF867C}">
                  <a14:compatExt spid="_x0000_s4828"/>
                </a:ext>
                <a:ext uri="{FF2B5EF4-FFF2-40B4-BE49-F238E27FC236}">
                  <a16:creationId xmlns:a16="http://schemas.microsoft.com/office/drawing/2014/main" id="{00000000-0008-0000-0100-0000D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xdr:row>
          <xdr:rowOff>19050</xdr:rowOff>
        </xdr:from>
        <xdr:to>
          <xdr:col>18</xdr:col>
          <xdr:colOff>304800</xdr:colOff>
          <xdr:row>25</xdr:row>
          <xdr:rowOff>0</xdr:rowOff>
        </xdr:to>
        <xdr:sp macro="" textlink="">
          <xdr:nvSpPr>
            <xdr:cNvPr id="4829" name="Option Button 733" hidden="1">
              <a:extLst>
                <a:ext uri="{63B3BB69-23CF-44E3-9099-C40C66FF867C}">
                  <a14:compatExt spid="_x0000_s4829"/>
                </a:ext>
                <a:ext uri="{FF2B5EF4-FFF2-40B4-BE49-F238E27FC236}">
                  <a16:creationId xmlns:a16="http://schemas.microsoft.com/office/drawing/2014/main" id="{00000000-0008-0000-0100-0000D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36</xdr:row>
          <xdr:rowOff>19050</xdr:rowOff>
        </xdr:from>
        <xdr:to>
          <xdr:col>6</xdr:col>
          <xdr:colOff>304800</xdr:colOff>
          <xdr:row>37</xdr:row>
          <xdr:rowOff>0</xdr:rowOff>
        </xdr:to>
        <xdr:sp macro="" textlink="">
          <xdr:nvSpPr>
            <xdr:cNvPr id="4856" name="Option Button 760" hidden="1">
              <a:extLst>
                <a:ext uri="{63B3BB69-23CF-44E3-9099-C40C66FF867C}">
                  <a14:compatExt spid="_x0000_s4856"/>
                </a:ext>
                <a:ext uri="{FF2B5EF4-FFF2-40B4-BE49-F238E27FC236}">
                  <a16:creationId xmlns:a16="http://schemas.microsoft.com/office/drawing/2014/main" id="{00000000-0008-0000-0100-0000F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36</xdr:row>
          <xdr:rowOff>19050</xdr:rowOff>
        </xdr:from>
        <xdr:to>
          <xdr:col>12</xdr:col>
          <xdr:colOff>333375</xdr:colOff>
          <xdr:row>37</xdr:row>
          <xdr:rowOff>0</xdr:rowOff>
        </xdr:to>
        <xdr:sp macro="" textlink="">
          <xdr:nvSpPr>
            <xdr:cNvPr id="4857" name="Option Button 761" hidden="1">
              <a:extLst>
                <a:ext uri="{63B3BB69-23CF-44E3-9099-C40C66FF867C}">
                  <a14:compatExt spid="_x0000_s4857"/>
                </a:ext>
                <a:ext uri="{FF2B5EF4-FFF2-40B4-BE49-F238E27FC236}">
                  <a16:creationId xmlns:a16="http://schemas.microsoft.com/office/drawing/2014/main" id="{00000000-0008-0000-0100-0000F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36</xdr:row>
          <xdr:rowOff>19050</xdr:rowOff>
        </xdr:from>
        <xdr:to>
          <xdr:col>18</xdr:col>
          <xdr:colOff>323850</xdr:colOff>
          <xdr:row>37</xdr:row>
          <xdr:rowOff>0</xdr:rowOff>
        </xdr:to>
        <xdr:sp macro="" textlink="">
          <xdr:nvSpPr>
            <xdr:cNvPr id="4858" name="Option Button 762" hidden="1">
              <a:extLst>
                <a:ext uri="{63B3BB69-23CF-44E3-9099-C40C66FF867C}">
                  <a14:compatExt spid="_x0000_s4858"/>
                </a:ext>
                <a:ext uri="{FF2B5EF4-FFF2-40B4-BE49-F238E27FC236}">
                  <a16:creationId xmlns:a16="http://schemas.microsoft.com/office/drawing/2014/main" id="{00000000-0008-0000-0100-0000F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190500</xdr:rowOff>
        </xdr:from>
        <xdr:to>
          <xdr:col>7</xdr:col>
          <xdr:colOff>142875</xdr:colOff>
          <xdr:row>13</xdr:row>
          <xdr:rowOff>133350</xdr:rowOff>
        </xdr:to>
        <xdr:sp macro="" textlink="">
          <xdr:nvSpPr>
            <xdr:cNvPr id="4859" name="Group Box 763" hidden="1">
              <a:extLst>
                <a:ext uri="{63B3BB69-23CF-44E3-9099-C40C66FF867C}">
                  <a14:compatExt spid="_x0000_s4859"/>
                </a:ext>
                <a:ext uri="{FF2B5EF4-FFF2-40B4-BE49-F238E27FC236}">
                  <a16:creationId xmlns:a16="http://schemas.microsoft.com/office/drawing/2014/main" id="{00000000-0008-0000-0100-0000FB1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180975</xdr:rowOff>
        </xdr:from>
        <xdr:to>
          <xdr:col>13</xdr:col>
          <xdr:colOff>114300</xdr:colOff>
          <xdr:row>13</xdr:row>
          <xdr:rowOff>161925</xdr:rowOff>
        </xdr:to>
        <xdr:sp macro="" textlink="">
          <xdr:nvSpPr>
            <xdr:cNvPr id="4860" name="Group Box 764" hidden="1">
              <a:extLst>
                <a:ext uri="{63B3BB69-23CF-44E3-9099-C40C66FF867C}">
                  <a14:compatExt spid="_x0000_s4860"/>
                </a:ext>
                <a:ext uri="{FF2B5EF4-FFF2-40B4-BE49-F238E27FC236}">
                  <a16:creationId xmlns:a16="http://schemas.microsoft.com/office/drawing/2014/main" id="{00000000-0008-0000-0100-0000FC1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180975</xdr:rowOff>
        </xdr:from>
        <xdr:to>
          <xdr:col>19</xdr:col>
          <xdr:colOff>152400</xdr:colOff>
          <xdr:row>13</xdr:row>
          <xdr:rowOff>161925</xdr:rowOff>
        </xdr:to>
        <xdr:sp macro="" textlink="">
          <xdr:nvSpPr>
            <xdr:cNvPr id="4861" name="Group Box 765" hidden="1">
              <a:extLst>
                <a:ext uri="{63B3BB69-23CF-44E3-9099-C40C66FF867C}">
                  <a14:compatExt spid="_x0000_s4861"/>
                </a:ext>
                <a:ext uri="{FF2B5EF4-FFF2-40B4-BE49-F238E27FC236}">
                  <a16:creationId xmlns:a16="http://schemas.microsoft.com/office/drawing/2014/main" id="{00000000-0008-0000-0100-0000FD1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23</xdr:row>
          <xdr:rowOff>161925</xdr:rowOff>
        </xdr:from>
        <xdr:to>
          <xdr:col>7</xdr:col>
          <xdr:colOff>142875</xdr:colOff>
          <xdr:row>25</xdr:row>
          <xdr:rowOff>142875</xdr:rowOff>
        </xdr:to>
        <xdr:sp macro="" textlink="">
          <xdr:nvSpPr>
            <xdr:cNvPr id="4862" name="Group Box 766" hidden="1">
              <a:extLst>
                <a:ext uri="{63B3BB69-23CF-44E3-9099-C40C66FF867C}">
                  <a14:compatExt spid="_x0000_s4862"/>
                </a:ext>
                <a:ext uri="{FF2B5EF4-FFF2-40B4-BE49-F238E27FC236}">
                  <a16:creationId xmlns:a16="http://schemas.microsoft.com/office/drawing/2014/main" id="{00000000-0008-0000-0100-0000FE1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133350</xdr:rowOff>
        </xdr:from>
        <xdr:to>
          <xdr:col>13</xdr:col>
          <xdr:colOff>142875</xdr:colOff>
          <xdr:row>25</xdr:row>
          <xdr:rowOff>152400</xdr:rowOff>
        </xdr:to>
        <xdr:sp macro="" textlink="">
          <xdr:nvSpPr>
            <xdr:cNvPr id="4863" name="Group Box 767" hidden="1">
              <a:extLst>
                <a:ext uri="{63B3BB69-23CF-44E3-9099-C40C66FF867C}">
                  <a14:compatExt spid="_x0000_s4863"/>
                </a:ext>
                <a:ext uri="{FF2B5EF4-FFF2-40B4-BE49-F238E27FC236}">
                  <a16:creationId xmlns:a16="http://schemas.microsoft.com/office/drawing/2014/main" id="{00000000-0008-0000-0100-0000FF1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23</xdr:row>
          <xdr:rowOff>104775</xdr:rowOff>
        </xdr:from>
        <xdr:to>
          <xdr:col>19</xdr:col>
          <xdr:colOff>142875</xdr:colOff>
          <xdr:row>25</xdr:row>
          <xdr:rowOff>180975</xdr:rowOff>
        </xdr:to>
        <xdr:sp macro="" textlink="">
          <xdr:nvSpPr>
            <xdr:cNvPr id="4864" name="Group Box 768" hidden="1">
              <a:extLst>
                <a:ext uri="{63B3BB69-23CF-44E3-9099-C40C66FF867C}">
                  <a14:compatExt spid="_x0000_s4864"/>
                </a:ext>
                <a:ext uri="{FF2B5EF4-FFF2-40B4-BE49-F238E27FC236}">
                  <a16:creationId xmlns:a16="http://schemas.microsoft.com/office/drawing/2014/main" id="{00000000-0008-0000-0100-0000001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180975</xdr:rowOff>
        </xdr:from>
        <xdr:to>
          <xdr:col>7</xdr:col>
          <xdr:colOff>171450</xdr:colOff>
          <xdr:row>37</xdr:row>
          <xdr:rowOff>142875</xdr:rowOff>
        </xdr:to>
        <xdr:sp macro="" textlink="">
          <xdr:nvSpPr>
            <xdr:cNvPr id="4865" name="Group Box 769" hidden="1">
              <a:extLst>
                <a:ext uri="{63B3BB69-23CF-44E3-9099-C40C66FF867C}">
                  <a14:compatExt spid="_x0000_s4865"/>
                </a:ext>
                <a:ext uri="{FF2B5EF4-FFF2-40B4-BE49-F238E27FC236}">
                  <a16:creationId xmlns:a16="http://schemas.microsoft.com/office/drawing/2014/main" id="{00000000-0008-0000-0100-0000011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171450</xdr:rowOff>
        </xdr:from>
        <xdr:to>
          <xdr:col>13</xdr:col>
          <xdr:colOff>142875</xdr:colOff>
          <xdr:row>37</xdr:row>
          <xdr:rowOff>142875</xdr:rowOff>
        </xdr:to>
        <xdr:sp macro="" textlink="">
          <xdr:nvSpPr>
            <xdr:cNvPr id="4866" name="Group Box 770" hidden="1">
              <a:extLst>
                <a:ext uri="{63B3BB69-23CF-44E3-9099-C40C66FF867C}">
                  <a14:compatExt spid="_x0000_s4866"/>
                </a:ext>
                <a:ext uri="{FF2B5EF4-FFF2-40B4-BE49-F238E27FC236}">
                  <a16:creationId xmlns:a16="http://schemas.microsoft.com/office/drawing/2014/main" id="{00000000-0008-0000-0100-0000021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333375</xdr:colOff>
          <xdr:row>35</xdr:row>
          <xdr:rowOff>133350</xdr:rowOff>
        </xdr:from>
        <xdr:to>
          <xdr:col>19</xdr:col>
          <xdr:colOff>161925</xdr:colOff>
          <xdr:row>37</xdr:row>
          <xdr:rowOff>133350</xdr:rowOff>
        </xdr:to>
        <xdr:sp macro="" textlink="">
          <xdr:nvSpPr>
            <xdr:cNvPr id="4867" name="Group Box 771" hidden="1">
              <a:extLst>
                <a:ext uri="{63B3BB69-23CF-44E3-9099-C40C66FF867C}">
                  <a14:compatExt spid="_x0000_s4867"/>
                </a:ext>
                <a:ext uri="{FF2B5EF4-FFF2-40B4-BE49-F238E27FC236}">
                  <a16:creationId xmlns:a16="http://schemas.microsoft.com/office/drawing/2014/main" id="{00000000-0008-0000-0100-0000031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771</a:t>
              </a:r>
            </a:p>
          </xdr:txBody>
        </xdr:sp>
        <xdr:clientData/>
      </xdr:twoCellAnchor>
    </mc:Choice>
    <mc:Fallback/>
  </mc:AlternateContent>
  <xdr:twoCellAnchor>
    <xdr:from>
      <xdr:col>3</xdr:col>
      <xdr:colOff>333375</xdr:colOff>
      <xdr:row>8</xdr:row>
      <xdr:rowOff>19050</xdr:rowOff>
    </xdr:from>
    <xdr:to>
      <xdr:col>5</xdr:col>
      <xdr:colOff>276225</xdr:colOff>
      <xdr:row>8</xdr:row>
      <xdr:rowOff>261424</xdr:rowOff>
    </xdr:to>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1362075" y="1704975"/>
          <a:ext cx="6286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送金完了</a:t>
          </a:r>
        </a:p>
      </xdr:txBody>
    </xdr:sp>
    <xdr:clientData/>
  </xdr:twoCellAnchor>
  <xdr:twoCellAnchor>
    <xdr:from>
      <xdr:col>6</xdr:col>
      <xdr:colOff>161925</xdr:colOff>
      <xdr:row>8</xdr:row>
      <xdr:rowOff>19050</xdr:rowOff>
    </xdr:from>
    <xdr:to>
      <xdr:col>8</xdr:col>
      <xdr:colOff>323851</xdr:colOff>
      <xdr:row>8</xdr:row>
      <xdr:rowOff>261424</xdr:rowOff>
    </xdr:to>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2219325" y="1704975"/>
          <a:ext cx="84772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送金予定</a:t>
          </a:r>
        </a:p>
      </xdr:txBody>
    </xdr:sp>
    <xdr:clientData/>
  </xdr:twoCellAnchor>
  <mc:AlternateContent xmlns:mc="http://schemas.openxmlformats.org/markup-compatibility/2006">
    <mc:Choice xmlns:a14="http://schemas.microsoft.com/office/drawing/2010/main" Requires="a14">
      <xdr:twoCellAnchor editAs="oneCell">
        <xdr:from>
          <xdr:col>3</xdr:col>
          <xdr:colOff>200025</xdr:colOff>
          <xdr:row>8</xdr:row>
          <xdr:rowOff>28575</xdr:rowOff>
        </xdr:from>
        <xdr:to>
          <xdr:col>4</xdr:col>
          <xdr:colOff>142875</xdr:colOff>
          <xdr:row>9</xdr:row>
          <xdr:rowOff>9525</xdr:rowOff>
        </xdr:to>
        <xdr:sp macro="" textlink="">
          <xdr:nvSpPr>
            <xdr:cNvPr id="4868" name="Option Button 772" hidden="1">
              <a:extLst>
                <a:ext uri="{63B3BB69-23CF-44E3-9099-C40C66FF867C}">
                  <a14:compatExt spid="_x0000_s4868"/>
                </a:ext>
                <a:ext uri="{FF2B5EF4-FFF2-40B4-BE49-F238E27FC236}">
                  <a16:creationId xmlns:a16="http://schemas.microsoft.com/office/drawing/2014/main" id="{00000000-0008-0000-0100-00000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28575</xdr:rowOff>
        </xdr:from>
        <xdr:to>
          <xdr:col>6</xdr:col>
          <xdr:colOff>304800</xdr:colOff>
          <xdr:row>9</xdr:row>
          <xdr:rowOff>9525</xdr:rowOff>
        </xdr:to>
        <xdr:sp macro="" textlink="">
          <xdr:nvSpPr>
            <xdr:cNvPr id="4869" name="Option Button 773" hidden="1">
              <a:extLst>
                <a:ext uri="{63B3BB69-23CF-44E3-9099-C40C66FF867C}">
                  <a14:compatExt spid="_x0000_s4869"/>
                </a:ext>
                <a:ext uri="{FF2B5EF4-FFF2-40B4-BE49-F238E27FC236}">
                  <a16:creationId xmlns:a16="http://schemas.microsoft.com/office/drawing/2014/main" id="{00000000-0008-0000-0100-00000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28575</xdr:colOff>
      <xdr:row>8</xdr:row>
      <xdr:rowOff>19050</xdr:rowOff>
    </xdr:from>
    <xdr:to>
      <xdr:col>12</xdr:col>
      <xdr:colOff>9525</xdr:colOff>
      <xdr:row>8</xdr:row>
      <xdr:rowOff>261424</xdr:rowOff>
    </xdr:to>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3457575" y="1704975"/>
          <a:ext cx="6667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送金完了</a:t>
          </a:r>
        </a:p>
      </xdr:txBody>
    </xdr:sp>
    <xdr:clientData/>
  </xdr:twoCellAnchor>
  <xdr:twoCellAnchor>
    <xdr:from>
      <xdr:col>12</xdr:col>
      <xdr:colOff>200025</xdr:colOff>
      <xdr:row>8</xdr:row>
      <xdr:rowOff>19050</xdr:rowOff>
    </xdr:from>
    <xdr:to>
      <xdr:col>15</xdr:col>
      <xdr:colOff>19051</xdr:colOff>
      <xdr:row>8</xdr:row>
      <xdr:rowOff>261424</xdr:rowOff>
    </xdr:to>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4314825" y="1704975"/>
          <a:ext cx="84772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送金予定</a:t>
          </a:r>
        </a:p>
      </xdr:txBody>
    </xdr:sp>
    <xdr:clientData/>
  </xdr:twoCellAnchor>
  <xdr:twoCellAnchor>
    <xdr:from>
      <xdr:col>16</xdr:col>
      <xdr:colOff>0</xdr:colOff>
      <xdr:row>8</xdr:row>
      <xdr:rowOff>9525</xdr:rowOff>
    </xdr:from>
    <xdr:to>
      <xdr:col>17</xdr:col>
      <xdr:colOff>323850</xdr:colOff>
      <xdr:row>8</xdr:row>
      <xdr:rowOff>251899</xdr:rowOff>
    </xdr:to>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486400" y="1695450"/>
          <a:ext cx="6667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送金完了</a:t>
          </a:r>
        </a:p>
      </xdr:txBody>
    </xdr:sp>
    <xdr:clientData/>
  </xdr:twoCellAnchor>
  <xdr:twoCellAnchor>
    <xdr:from>
      <xdr:col>18</xdr:col>
      <xdr:colOff>142875</xdr:colOff>
      <xdr:row>8</xdr:row>
      <xdr:rowOff>19050</xdr:rowOff>
    </xdr:from>
    <xdr:to>
      <xdr:col>20</xdr:col>
      <xdr:colOff>304801</xdr:colOff>
      <xdr:row>8</xdr:row>
      <xdr:rowOff>261424</xdr:rowOff>
    </xdr:to>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315075" y="1704975"/>
          <a:ext cx="84772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送金予定</a:t>
          </a:r>
        </a:p>
      </xdr:txBody>
    </xdr:sp>
    <xdr:clientData/>
  </xdr:twoCellAnchor>
  <xdr:twoCellAnchor>
    <xdr:from>
      <xdr:col>4</xdr:col>
      <xdr:colOff>9525</xdr:colOff>
      <xdr:row>20</xdr:row>
      <xdr:rowOff>19050</xdr:rowOff>
    </xdr:from>
    <xdr:to>
      <xdr:col>5</xdr:col>
      <xdr:colOff>314325</xdr:colOff>
      <xdr:row>20</xdr:row>
      <xdr:rowOff>261424</xdr:rowOff>
    </xdr:to>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1381125" y="4800600"/>
          <a:ext cx="64770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送金完了</a:t>
          </a:r>
        </a:p>
      </xdr:txBody>
    </xdr:sp>
    <xdr:clientData/>
  </xdr:twoCellAnchor>
  <xdr:twoCellAnchor>
    <xdr:from>
      <xdr:col>6</xdr:col>
      <xdr:colOff>180975</xdr:colOff>
      <xdr:row>20</xdr:row>
      <xdr:rowOff>19050</xdr:rowOff>
    </xdr:from>
    <xdr:to>
      <xdr:col>9</xdr:col>
      <xdr:colOff>1</xdr:colOff>
      <xdr:row>20</xdr:row>
      <xdr:rowOff>261424</xdr:rowOff>
    </xdr:to>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2238375" y="4800600"/>
          <a:ext cx="84772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送金予定</a:t>
          </a:r>
        </a:p>
      </xdr:txBody>
    </xdr:sp>
    <xdr:clientData/>
  </xdr:twoCellAnchor>
  <xdr:twoCellAnchor>
    <xdr:from>
      <xdr:col>10</xdr:col>
      <xdr:colOff>38100</xdr:colOff>
      <xdr:row>20</xdr:row>
      <xdr:rowOff>19050</xdr:rowOff>
    </xdr:from>
    <xdr:to>
      <xdr:col>12</xdr:col>
      <xdr:colOff>19050</xdr:colOff>
      <xdr:row>20</xdr:row>
      <xdr:rowOff>261424</xdr:rowOff>
    </xdr:to>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3467100" y="4800600"/>
          <a:ext cx="6667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送金完了</a:t>
          </a:r>
        </a:p>
      </xdr:txBody>
    </xdr:sp>
    <xdr:clientData/>
  </xdr:twoCellAnchor>
  <xdr:twoCellAnchor>
    <xdr:from>
      <xdr:col>12</xdr:col>
      <xdr:colOff>190500</xdr:colOff>
      <xdr:row>20</xdr:row>
      <xdr:rowOff>19050</xdr:rowOff>
    </xdr:from>
    <xdr:to>
      <xdr:col>15</xdr:col>
      <xdr:colOff>9526</xdr:colOff>
      <xdr:row>20</xdr:row>
      <xdr:rowOff>261424</xdr:rowOff>
    </xdr:to>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4305300" y="4800600"/>
          <a:ext cx="84772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送金予定</a:t>
          </a:r>
        </a:p>
      </xdr:txBody>
    </xdr:sp>
    <xdr:clientData/>
  </xdr:twoCellAnchor>
  <xdr:twoCellAnchor>
    <xdr:from>
      <xdr:col>15</xdr:col>
      <xdr:colOff>333375</xdr:colOff>
      <xdr:row>20</xdr:row>
      <xdr:rowOff>19050</xdr:rowOff>
    </xdr:from>
    <xdr:to>
      <xdr:col>18</xdr:col>
      <xdr:colOff>9525</xdr:colOff>
      <xdr:row>20</xdr:row>
      <xdr:rowOff>261424</xdr:rowOff>
    </xdr:to>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5476875" y="4800600"/>
          <a:ext cx="7048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送金完了</a:t>
          </a:r>
        </a:p>
      </xdr:txBody>
    </xdr:sp>
    <xdr:clientData/>
  </xdr:twoCellAnchor>
  <xdr:twoCellAnchor>
    <xdr:from>
      <xdr:col>18</xdr:col>
      <xdr:colOff>171450</xdr:colOff>
      <xdr:row>20</xdr:row>
      <xdr:rowOff>19050</xdr:rowOff>
    </xdr:from>
    <xdr:to>
      <xdr:col>20</xdr:col>
      <xdr:colOff>333376</xdr:colOff>
      <xdr:row>20</xdr:row>
      <xdr:rowOff>261424</xdr:rowOff>
    </xdr:to>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6343650" y="4800600"/>
          <a:ext cx="84772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送金予定</a:t>
          </a:r>
        </a:p>
      </xdr:txBody>
    </xdr:sp>
    <xdr:clientData/>
  </xdr:twoCellAnchor>
  <xdr:twoCellAnchor>
    <xdr:from>
      <xdr:col>4</xdr:col>
      <xdr:colOff>0</xdr:colOff>
      <xdr:row>32</xdr:row>
      <xdr:rowOff>19050</xdr:rowOff>
    </xdr:from>
    <xdr:to>
      <xdr:col>6</xdr:col>
      <xdr:colOff>9525</xdr:colOff>
      <xdr:row>32</xdr:row>
      <xdr:rowOff>261424</xdr:rowOff>
    </xdr:to>
    <xdr:sp macro="" textlink="">
      <xdr:nvSpPr>
        <xdr:cNvPr id="115" name="テキスト ボックス 114">
          <a:extLst>
            <a:ext uri="{FF2B5EF4-FFF2-40B4-BE49-F238E27FC236}">
              <a16:creationId xmlns:a16="http://schemas.microsoft.com/office/drawing/2014/main" id="{00000000-0008-0000-0100-000073000000}"/>
            </a:ext>
          </a:extLst>
        </xdr:cNvPr>
        <xdr:cNvSpPr txBox="1"/>
      </xdr:nvSpPr>
      <xdr:spPr>
        <a:xfrm>
          <a:off x="1371600" y="7896225"/>
          <a:ext cx="69532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送金完了</a:t>
          </a:r>
        </a:p>
      </xdr:txBody>
    </xdr:sp>
    <xdr:clientData/>
  </xdr:twoCellAnchor>
  <xdr:twoCellAnchor>
    <xdr:from>
      <xdr:col>6</xdr:col>
      <xdr:colOff>161925</xdr:colOff>
      <xdr:row>32</xdr:row>
      <xdr:rowOff>19050</xdr:rowOff>
    </xdr:from>
    <xdr:to>
      <xdr:col>8</xdr:col>
      <xdr:colOff>323851</xdr:colOff>
      <xdr:row>32</xdr:row>
      <xdr:rowOff>261424</xdr:rowOff>
    </xdr:to>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2219325" y="7896225"/>
          <a:ext cx="84772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送金予定</a:t>
          </a:r>
        </a:p>
      </xdr:txBody>
    </xdr:sp>
    <xdr:clientData/>
  </xdr:twoCellAnchor>
  <xdr:twoCellAnchor>
    <xdr:from>
      <xdr:col>10</xdr:col>
      <xdr:colOff>28575</xdr:colOff>
      <xdr:row>32</xdr:row>
      <xdr:rowOff>19050</xdr:rowOff>
    </xdr:from>
    <xdr:to>
      <xdr:col>12</xdr:col>
      <xdr:colOff>9525</xdr:colOff>
      <xdr:row>32</xdr:row>
      <xdr:rowOff>261424</xdr:rowOff>
    </xdr:to>
    <xdr:sp macro="" textlink="">
      <xdr:nvSpPr>
        <xdr:cNvPr id="117" name="テキスト ボックス 116">
          <a:extLst>
            <a:ext uri="{FF2B5EF4-FFF2-40B4-BE49-F238E27FC236}">
              <a16:creationId xmlns:a16="http://schemas.microsoft.com/office/drawing/2014/main" id="{00000000-0008-0000-0100-000075000000}"/>
            </a:ext>
          </a:extLst>
        </xdr:cNvPr>
        <xdr:cNvSpPr txBox="1"/>
      </xdr:nvSpPr>
      <xdr:spPr>
        <a:xfrm>
          <a:off x="3457575" y="7896225"/>
          <a:ext cx="6667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送金完了</a:t>
          </a:r>
        </a:p>
      </xdr:txBody>
    </xdr:sp>
    <xdr:clientData/>
  </xdr:twoCellAnchor>
  <xdr:twoCellAnchor>
    <xdr:from>
      <xdr:col>12</xdr:col>
      <xdr:colOff>200025</xdr:colOff>
      <xdr:row>32</xdr:row>
      <xdr:rowOff>19050</xdr:rowOff>
    </xdr:from>
    <xdr:to>
      <xdr:col>15</xdr:col>
      <xdr:colOff>19051</xdr:colOff>
      <xdr:row>32</xdr:row>
      <xdr:rowOff>261424</xdr:rowOff>
    </xdr:to>
    <xdr:sp macro="" textlink="">
      <xdr:nvSpPr>
        <xdr:cNvPr id="118" name="テキスト ボックス 117">
          <a:extLst>
            <a:ext uri="{FF2B5EF4-FFF2-40B4-BE49-F238E27FC236}">
              <a16:creationId xmlns:a16="http://schemas.microsoft.com/office/drawing/2014/main" id="{00000000-0008-0000-0100-000076000000}"/>
            </a:ext>
          </a:extLst>
        </xdr:cNvPr>
        <xdr:cNvSpPr txBox="1"/>
      </xdr:nvSpPr>
      <xdr:spPr>
        <a:xfrm>
          <a:off x="4314825" y="7896225"/>
          <a:ext cx="84772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送金予定</a:t>
          </a:r>
        </a:p>
      </xdr:txBody>
    </xdr:sp>
    <xdr:clientData/>
  </xdr:twoCellAnchor>
  <xdr:twoCellAnchor>
    <xdr:from>
      <xdr:col>15</xdr:col>
      <xdr:colOff>323850</xdr:colOff>
      <xdr:row>32</xdr:row>
      <xdr:rowOff>19050</xdr:rowOff>
    </xdr:from>
    <xdr:to>
      <xdr:col>18</xdr:col>
      <xdr:colOff>28575</xdr:colOff>
      <xdr:row>32</xdr:row>
      <xdr:rowOff>261424</xdr:rowOff>
    </xdr:to>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5467350" y="7896225"/>
          <a:ext cx="73342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送金完了</a:t>
          </a:r>
        </a:p>
      </xdr:txBody>
    </xdr:sp>
    <xdr:clientData/>
  </xdr:twoCellAnchor>
  <xdr:twoCellAnchor>
    <xdr:from>
      <xdr:col>18</xdr:col>
      <xdr:colOff>190500</xdr:colOff>
      <xdr:row>32</xdr:row>
      <xdr:rowOff>19050</xdr:rowOff>
    </xdr:from>
    <xdr:to>
      <xdr:col>21</xdr:col>
      <xdr:colOff>9526</xdr:colOff>
      <xdr:row>32</xdr:row>
      <xdr:rowOff>261424</xdr:rowOff>
    </xdr:to>
    <xdr:sp macro="" textlink="">
      <xdr:nvSpPr>
        <xdr:cNvPr id="120" name="テキスト ボックス 119">
          <a:extLst>
            <a:ext uri="{FF2B5EF4-FFF2-40B4-BE49-F238E27FC236}">
              <a16:creationId xmlns:a16="http://schemas.microsoft.com/office/drawing/2014/main" id="{00000000-0008-0000-0100-000078000000}"/>
            </a:ext>
          </a:extLst>
        </xdr:cNvPr>
        <xdr:cNvSpPr txBox="1"/>
      </xdr:nvSpPr>
      <xdr:spPr>
        <a:xfrm>
          <a:off x="6362700" y="7896225"/>
          <a:ext cx="84772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送金予定</a:t>
          </a:r>
        </a:p>
      </xdr:txBody>
    </xdr:sp>
    <xdr:clientData/>
  </xdr:twoCellAnchor>
  <mc:AlternateContent xmlns:mc="http://schemas.openxmlformats.org/markup-compatibility/2006">
    <mc:Choice xmlns:a14="http://schemas.microsoft.com/office/drawing/2010/main" Requires="a14">
      <xdr:twoCellAnchor editAs="oneCell">
        <xdr:from>
          <xdr:col>9</xdr:col>
          <xdr:colOff>228600</xdr:colOff>
          <xdr:row>8</xdr:row>
          <xdr:rowOff>28575</xdr:rowOff>
        </xdr:from>
        <xdr:to>
          <xdr:col>10</xdr:col>
          <xdr:colOff>171450</xdr:colOff>
          <xdr:row>9</xdr:row>
          <xdr:rowOff>9525</xdr:rowOff>
        </xdr:to>
        <xdr:sp macro="" textlink="">
          <xdr:nvSpPr>
            <xdr:cNvPr id="4870" name="Option Button 774" hidden="1">
              <a:extLst>
                <a:ext uri="{63B3BB69-23CF-44E3-9099-C40C66FF867C}">
                  <a14:compatExt spid="_x0000_s4870"/>
                </a:ext>
                <a:ext uri="{FF2B5EF4-FFF2-40B4-BE49-F238E27FC236}">
                  <a16:creationId xmlns:a16="http://schemas.microsoft.com/office/drawing/2014/main" id="{00000000-0008-0000-0100-00000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8</xdr:row>
          <xdr:rowOff>28575</xdr:rowOff>
        </xdr:from>
        <xdr:to>
          <xdr:col>12</xdr:col>
          <xdr:colOff>333375</xdr:colOff>
          <xdr:row>9</xdr:row>
          <xdr:rowOff>9525</xdr:rowOff>
        </xdr:to>
        <xdr:sp macro="" textlink="">
          <xdr:nvSpPr>
            <xdr:cNvPr id="4871" name="Option Button 775" hidden="1">
              <a:extLst>
                <a:ext uri="{63B3BB69-23CF-44E3-9099-C40C66FF867C}">
                  <a14:compatExt spid="_x0000_s4871"/>
                </a:ext>
                <a:ext uri="{FF2B5EF4-FFF2-40B4-BE49-F238E27FC236}">
                  <a16:creationId xmlns:a16="http://schemas.microsoft.com/office/drawing/2014/main" id="{00000000-0008-0000-0100-00000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8</xdr:row>
          <xdr:rowOff>28575</xdr:rowOff>
        </xdr:from>
        <xdr:to>
          <xdr:col>16</xdr:col>
          <xdr:colOff>133350</xdr:colOff>
          <xdr:row>9</xdr:row>
          <xdr:rowOff>9525</xdr:rowOff>
        </xdr:to>
        <xdr:sp macro="" textlink="">
          <xdr:nvSpPr>
            <xdr:cNvPr id="4872" name="Option Button 776" hidden="1">
              <a:extLst>
                <a:ext uri="{63B3BB69-23CF-44E3-9099-C40C66FF867C}">
                  <a14:compatExt spid="_x0000_s4872"/>
                </a:ext>
                <a:ext uri="{FF2B5EF4-FFF2-40B4-BE49-F238E27FC236}">
                  <a16:creationId xmlns:a16="http://schemas.microsoft.com/office/drawing/2014/main" id="{00000000-0008-0000-0100-00000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xdr:row>
          <xdr:rowOff>28575</xdr:rowOff>
        </xdr:from>
        <xdr:to>
          <xdr:col>18</xdr:col>
          <xdr:colOff>285750</xdr:colOff>
          <xdr:row>9</xdr:row>
          <xdr:rowOff>9525</xdr:rowOff>
        </xdr:to>
        <xdr:sp macro="" textlink="">
          <xdr:nvSpPr>
            <xdr:cNvPr id="4873" name="Option Button 777" hidden="1">
              <a:extLst>
                <a:ext uri="{63B3BB69-23CF-44E3-9099-C40C66FF867C}">
                  <a14:compatExt spid="_x0000_s4873"/>
                </a:ext>
                <a:ext uri="{FF2B5EF4-FFF2-40B4-BE49-F238E27FC236}">
                  <a16:creationId xmlns:a16="http://schemas.microsoft.com/office/drawing/2014/main" id="{00000000-0008-0000-0100-00000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20</xdr:row>
          <xdr:rowOff>19050</xdr:rowOff>
        </xdr:from>
        <xdr:to>
          <xdr:col>4</xdr:col>
          <xdr:colOff>152400</xdr:colOff>
          <xdr:row>21</xdr:row>
          <xdr:rowOff>0</xdr:rowOff>
        </xdr:to>
        <xdr:sp macro="" textlink="">
          <xdr:nvSpPr>
            <xdr:cNvPr id="4918" name="Option Button 822" hidden="1">
              <a:extLst>
                <a:ext uri="{63B3BB69-23CF-44E3-9099-C40C66FF867C}">
                  <a14:compatExt spid="_x0000_s4918"/>
                </a:ext>
                <a:ext uri="{FF2B5EF4-FFF2-40B4-BE49-F238E27FC236}">
                  <a16:creationId xmlns:a16="http://schemas.microsoft.com/office/drawing/2014/main" id="{00000000-0008-0000-0100-00003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xdr:row>
          <xdr:rowOff>19050</xdr:rowOff>
        </xdr:from>
        <xdr:to>
          <xdr:col>6</xdr:col>
          <xdr:colOff>314325</xdr:colOff>
          <xdr:row>21</xdr:row>
          <xdr:rowOff>0</xdr:rowOff>
        </xdr:to>
        <xdr:sp macro="" textlink="">
          <xdr:nvSpPr>
            <xdr:cNvPr id="4919" name="Option Button 823" hidden="1">
              <a:extLst>
                <a:ext uri="{63B3BB69-23CF-44E3-9099-C40C66FF867C}">
                  <a14:compatExt spid="_x0000_s4919"/>
                </a:ext>
                <a:ext uri="{FF2B5EF4-FFF2-40B4-BE49-F238E27FC236}">
                  <a16:creationId xmlns:a16="http://schemas.microsoft.com/office/drawing/2014/main" id="{00000000-0008-0000-0100-00003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20</xdr:row>
          <xdr:rowOff>19050</xdr:rowOff>
        </xdr:from>
        <xdr:to>
          <xdr:col>10</xdr:col>
          <xdr:colOff>180975</xdr:colOff>
          <xdr:row>21</xdr:row>
          <xdr:rowOff>0</xdr:rowOff>
        </xdr:to>
        <xdr:sp macro="" textlink="">
          <xdr:nvSpPr>
            <xdr:cNvPr id="4920" name="Option Button 824" hidden="1">
              <a:extLst>
                <a:ext uri="{63B3BB69-23CF-44E3-9099-C40C66FF867C}">
                  <a14:compatExt spid="_x0000_s4920"/>
                </a:ext>
                <a:ext uri="{FF2B5EF4-FFF2-40B4-BE49-F238E27FC236}">
                  <a16:creationId xmlns:a16="http://schemas.microsoft.com/office/drawing/2014/main" id="{00000000-0008-0000-0100-00003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20</xdr:row>
          <xdr:rowOff>19050</xdr:rowOff>
        </xdr:from>
        <xdr:to>
          <xdr:col>13</xdr:col>
          <xdr:colOff>0</xdr:colOff>
          <xdr:row>21</xdr:row>
          <xdr:rowOff>0</xdr:rowOff>
        </xdr:to>
        <xdr:sp macro="" textlink="">
          <xdr:nvSpPr>
            <xdr:cNvPr id="4921" name="Option Button 825" hidden="1">
              <a:extLst>
                <a:ext uri="{63B3BB69-23CF-44E3-9099-C40C66FF867C}">
                  <a14:compatExt spid="_x0000_s4921"/>
                </a:ext>
                <a:ext uri="{FF2B5EF4-FFF2-40B4-BE49-F238E27FC236}">
                  <a16:creationId xmlns:a16="http://schemas.microsoft.com/office/drawing/2014/main" id="{00000000-0008-0000-0100-00003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20</xdr:row>
          <xdr:rowOff>19050</xdr:rowOff>
        </xdr:from>
        <xdr:to>
          <xdr:col>16</xdr:col>
          <xdr:colOff>142875</xdr:colOff>
          <xdr:row>21</xdr:row>
          <xdr:rowOff>0</xdr:rowOff>
        </xdr:to>
        <xdr:sp macro="" textlink="">
          <xdr:nvSpPr>
            <xdr:cNvPr id="4922" name="Option Button 826" hidden="1">
              <a:extLst>
                <a:ext uri="{63B3BB69-23CF-44E3-9099-C40C66FF867C}">
                  <a14:compatExt spid="_x0000_s4922"/>
                </a:ext>
                <a:ext uri="{FF2B5EF4-FFF2-40B4-BE49-F238E27FC236}">
                  <a16:creationId xmlns:a16="http://schemas.microsoft.com/office/drawing/2014/main" id="{00000000-0008-0000-0100-00003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304800</xdr:colOff>
          <xdr:row>21</xdr:row>
          <xdr:rowOff>0</xdr:rowOff>
        </xdr:to>
        <xdr:sp macro="" textlink="">
          <xdr:nvSpPr>
            <xdr:cNvPr id="4923" name="Option Button 827" hidden="1">
              <a:extLst>
                <a:ext uri="{63B3BB69-23CF-44E3-9099-C40C66FF867C}">
                  <a14:compatExt spid="_x0000_s4923"/>
                </a:ext>
                <a:ext uri="{FF2B5EF4-FFF2-40B4-BE49-F238E27FC236}">
                  <a16:creationId xmlns:a16="http://schemas.microsoft.com/office/drawing/2014/main" id="{00000000-0008-0000-0100-00003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32</xdr:row>
          <xdr:rowOff>19050</xdr:rowOff>
        </xdr:from>
        <xdr:to>
          <xdr:col>4</xdr:col>
          <xdr:colOff>142875</xdr:colOff>
          <xdr:row>33</xdr:row>
          <xdr:rowOff>0</xdr:rowOff>
        </xdr:to>
        <xdr:sp macro="" textlink="">
          <xdr:nvSpPr>
            <xdr:cNvPr id="4924" name="Option Button 828" hidden="1">
              <a:extLst>
                <a:ext uri="{63B3BB69-23CF-44E3-9099-C40C66FF867C}">
                  <a14:compatExt spid="_x0000_s4924"/>
                </a:ext>
                <a:ext uri="{FF2B5EF4-FFF2-40B4-BE49-F238E27FC236}">
                  <a16:creationId xmlns:a16="http://schemas.microsoft.com/office/drawing/2014/main" id="{00000000-0008-0000-0100-00003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32</xdr:row>
          <xdr:rowOff>19050</xdr:rowOff>
        </xdr:from>
        <xdr:to>
          <xdr:col>6</xdr:col>
          <xdr:colOff>304800</xdr:colOff>
          <xdr:row>33</xdr:row>
          <xdr:rowOff>0</xdr:rowOff>
        </xdr:to>
        <xdr:sp macro="" textlink="">
          <xdr:nvSpPr>
            <xdr:cNvPr id="4925" name="Option Button 829" hidden="1">
              <a:extLst>
                <a:ext uri="{63B3BB69-23CF-44E3-9099-C40C66FF867C}">
                  <a14:compatExt spid="_x0000_s4925"/>
                </a:ext>
                <a:ext uri="{FF2B5EF4-FFF2-40B4-BE49-F238E27FC236}">
                  <a16:creationId xmlns:a16="http://schemas.microsoft.com/office/drawing/2014/main" id="{00000000-0008-0000-0100-00003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32</xdr:row>
          <xdr:rowOff>19050</xdr:rowOff>
        </xdr:from>
        <xdr:to>
          <xdr:col>10</xdr:col>
          <xdr:colOff>171450</xdr:colOff>
          <xdr:row>33</xdr:row>
          <xdr:rowOff>0</xdr:rowOff>
        </xdr:to>
        <xdr:sp macro="" textlink="">
          <xdr:nvSpPr>
            <xdr:cNvPr id="4926" name="Option Button 830" hidden="1">
              <a:extLst>
                <a:ext uri="{63B3BB69-23CF-44E3-9099-C40C66FF867C}">
                  <a14:compatExt spid="_x0000_s4926"/>
                </a:ext>
                <a:ext uri="{FF2B5EF4-FFF2-40B4-BE49-F238E27FC236}">
                  <a16:creationId xmlns:a16="http://schemas.microsoft.com/office/drawing/2014/main" id="{00000000-0008-0000-0100-00003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32</xdr:row>
          <xdr:rowOff>19050</xdr:rowOff>
        </xdr:from>
        <xdr:to>
          <xdr:col>12</xdr:col>
          <xdr:colOff>333375</xdr:colOff>
          <xdr:row>33</xdr:row>
          <xdr:rowOff>0</xdr:rowOff>
        </xdr:to>
        <xdr:sp macro="" textlink="">
          <xdr:nvSpPr>
            <xdr:cNvPr id="4927" name="Option Button 831" hidden="1">
              <a:extLst>
                <a:ext uri="{63B3BB69-23CF-44E3-9099-C40C66FF867C}">
                  <a14:compatExt spid="_x0000_s4927"/>
                </a:ext>
                <a:ext uri="{FF2B5EF4-FFF2-40B4-BE49-F238E27FC236}">
                  <a16:creationId xmlns:a16="http://schemas.microsoft.com/office/drawing/2014/main" id="{00000000-0008-0000-0100-00003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32</xdr:row>
          <xdr:rowOff>19050</xdr:rowOff>
        </xdr:from>
        <xdr:to>
          <xdr:col>16</xdr:col>
          <xdr:colOff>133350</xdr:colOff>
          <xdr:row>33</xdr:row>
          <xdr:rowOff>0</xdr:rowOff>
        </xdr:to>
        <xdr:sp macro="" textlink="">
          <xdr:nvSpPr>
            <xdr:cNvPr id="4928" name="Option Button 832" hidden="1">
              <a:extLst>
                <a:ext uri="{63B3BB69-23CF-44E3-9099-C40C66FF867C}">
                  <a14:compatExt spid="_x0000_s4928"/>
                </a:ext>
                <a:ext uri="{FF2B5EF4-FFF2-40B4-BE49-F238E27FC236}">
                  <a16:creationId xmlns:a16="http://schemas.microsoft.com/office/drawing/2014/main" id="{00000000-0008-0000-0100-00004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32</xdr:row>
          <xdr:rowOff>19050</xdr:rowOff>
        </xdr:from>
        <xdr:to>
          <xdr:col>18</xdr:col>
          <xdr:colOff>333375</xdr:colOff>
          <xdr:row>33</xdr:row>
          <xdr:rowOff>0</xdr:rowOff>
        </xdr:to>
        <xdr:sp macro="" textlink="">
          <xdr:nvSpPr>
            <xdr:cNvPr id="4929" name="Option Button 833" hidden="1">
              <a:extLst>
                <a:ext uri="{63B3BB69-23CF-44E3-9099-C40C66FF867C}">
                  <a14:compatExt spid="_x0000_s4929"/>
                </a:ext>
                <a:ext uri="{FF2B5EF4-FFF2-40B4-BE49-F238E27FC236}">
                  <a16:creationId xmlns:a16="http://schemas.microsoft.com/office/drawing/2014/main" id="{00000000-0008-0000-0100-00004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7</xdr:row>
          <xdr:rowOff>161925</xdr:rowOff>
        </xdr:from>
        <xdr:to>
          <xdr:col>7</xdr:col>
          <xdr:colOff>142875</xdr:colOff>
          <xdr:row>9</xdr:row>
          <xdr:rowOff>133350</xdr:rowOff>
        </xdr:to>
        <xdr:sp macro="" textlink="">
          <xdr:nvSpPr>
            <xdr:cNvPr id="4930" name="Group Box 834" hidden="1">
              <a:extLst>
                <a:ext uri="{63B3BB69-23CF-44E3-9099-C40C66FF867C}">
                  <a14:compatExt spid="_x0000_s4930"/>
                </a:ext>
                <a:ext uri="{FF2B5EF4-FFF2-40B4-BE49-F238E27FC236}">
                  <a16:creationId xmlns:a16="http://schemas.microsoft.com/office/drawing/2014/main" id="{00000000-0008-0000-0100-0000421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xdr:row>
          <xdr:rowOff>142875</xdr:rowOff>
        </xdr:from>
        <xdr:to>
          <xdr:col>13</xdr:col>
          <xdr:colOff>200025</xdr:colOff>
          <xdr:row>9</xdr:row>
          <xdr:rowOff>114300</xdr:rowOff>
        </xdr:to>
        <xdr:sp macro="" textlink="">
          <xdr:nvSpPr>
            <xdr:cNvPr id="4931" name="Group Box 835" hidden="1">
              <a:extLst>
                <a:ext uri="{63B3BB69-23CF-44E3-9099-C40C66FF867C}">
                  <a14:compatExt spid="_x0000_s4931"/>
                </a:ext>
                <a:ext uri="{FF2B5EF4-FFF2-40B4-BE49-F238E27FC236}">
                  <a16:creationId xmlns:a16="http://schemas.microsoft.com/office/drawing/2014/main" id="{00000000-0008-0000-0100-0000431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xdr:row>
          <xdr:rowOff>133350</xdr:rowOff>
        </xdr:from>
        <xdr:to>
          <xdr:col>19</xdr:col>
          <xdr:colOff>123825</xdr:colOff>
          <xdr:row>9</xdr:row>
          <xdr:rowOff>104775</xdr:rowOff>
        </xdr:to>
        <xdr:sp macro="" textlink="">
          <xdr:nvSpPr>
            <xdr:cNvPr id="4932" name="Group Box 836" hidden="1">
              <a:extLst>
                <a:ext uri="{63B3BB69-23CF-44E3-9099-C40C66FF867C}">
                  <a14:compatExt spid="_x0000_s4932"/>
                </a:ext>
                <a:ext uri="{FF2B5EF4-FFF2-40B4-BE49-F238E27FC236}">
                  <a16:creationId xmlns:a16="http://schemas.microsoft.com/office/drawing/2014/main" id="{00000000-0008-0000-0100-0000441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171450</xdr:rowOff>
        </xdr:from>
        <xdr:to>
          <xdr:col>7</xdr:col>
          <xdr:colOff>161925</xdr:colOff>
          <xdr:row>21</xdr:row>
          <xdr:rowOff>133350</xdr:rowOff>
        </xdr:to>
        <xdr:sp macro="" textlink="">
          <xdr:nvSpPr>
            <xdr:cNvPr id="4933" name="Group Box 837" hidden="1">
              <a:extLst>
                <a:ext uri="{63B3BB69-23CF-44E3-9099-C40C66FF867C}">
                  <a14:compatExt spid="_x0000_s4933"/>
                </a:ext>
                <a:ext uri="{FF2B5EF4-FFF2-40B4-BE49-F238E27FC236}">
                  <a16:creationId xmlns:a16="http://schemas.microsoft.com/office/drawing/2014/main" id="{00000000-0008-0000-0100-0000451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19</xdr:row>
          <xdr:rowOff>152400</xdr:rowOff>
        </xdr:from>
        <xdr:to>
          <xdr:col>13</xdr:col>
          <xdr:colOff>257175</xdr:colOff>
          <xdr:row>21</xdr:row>
          <xdr:rowOff>152400</xdr:rowOff>
        </xdr:to>
        <xdr:sp macro="" textlink="">
          <xdr:nvSpPr>
            <xdr:cNvPr id="4934" name="Group Box 838" hidden="1">
              <a:extLst>
                <a:ext uri="{63B3BB69-23CF-44E3-9099-C40C66FF867C}">
                  <a14:compatExt spid="_x0000_s4934"/>
                </a:ext>
                <a:ext uri="{FF2B5EF4-FFF2-40B4-BE49-F238E27FC236}">
                  <a16:creationId xmlns:a16="http://schemas.microsoft.com/office/drawing/2014/main" id="{00000000-0008-0000-0100-0000461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19</xdr:row>
          <xdr:rowOff>152400</xdr:rowOff>
        </xdr:from>
        <xdr:to>
          <xdr:col>19</xdr:col>
          <xdr:colOff>209550</xdr:colOff>
          <xdr:row>21</xdr:row>
          <xdr:rowOff>142875</xdr:rowOff>
        </xdr:to>
        <xdr:sp macro="" textlink="">
          <xdr:nvSpPr>
            <xdr:cNvPr id="4935" name="Group Box 839" hidden="1">
              <a:extLst>
                <a:ext uri="{63B3BB69-23CF-44E3-9099-C40C66FF867C}">
                  <a14:compatExt spid="_x0000_s4935"/>
                </a:ext>
                <a:ext uri="{FF2B5EF4-FFF2-40B4-BE49-F238E27FC236}">
                  <a16:creationId xmlns:a16="http://schemas.microsoft.com/office/drawing/2014/main" id="{00000000-0008-0000-0100-0000471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161925</xdr:rowOff>
        </xdr:from>
        <xdr:to>
          <xdr:col>7</xdr:col>
          <xdr:colOff>180975</xdr:colOff>
          <xdr:row>33</xdr:row>
          <xdr:rowOff>123825</xdr:rowOff>
        </xdr:to>
        <xdr:sp macro="" textlink="">
          <xdr:nvSpPr>
            <xdr:cNvPr id="4936" name="Group Box 840" hidden="1">
              <a:extLst>
                <a:ext uri="{63B3BB69-23CF-44E3-9099-C40C66FF867C}">
                  <a14:compatExt spid="_x0000_s4936"/>
                </a:ext>
                <a:ext uri="{FF2B5EF4-FFF2-40B4-BE49-F238E27FC236}">
                  <a16:creationId xmlns:a16="http://schemas.microsoft.com/office/drawing/2014/main" id="{00000000-0008-0000-0100-0000481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152400</xdr:rowOff>
        </xdr:from>
        <xdr:to>
          <xdr:col>13</xdr:col>
          <xdr:colOff>266700</xdr:colOff>
          <xdr:row>33</xdr:row>
          <xdr:rowOff>133350</xdr:rowOff>
        </xdr:to>
        <xdr:sp macro="" textlink="">
          <xdr:nvSpPr>
            <xdr:cNvPr id="4937" name="Group Box 841" hidden="1">
              <a:extLst>
                <a:ext uri="{63B3BB69-23CF-44E3-9099-C40C66FF867C}">
                  <a14:compatExt spid="_x0000_s4937"/>
                </a:ext>
                <a:ext uri="{FF2B5EF4-FFF2-40B4-BE49-F238E27FC236}">
                  <a16:creationId xmlns:a16="http://schemas.microsoft.com/office/drawing/2014/main" id="{00000000-0008-0000-0100-0000491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31</xdr:row>
          <xdr:rowOff>142875</xdr:rowOff>
        </xdr:from>
        <xdr:to>
          <xdr:col>19</xdr:col>
          <xdr:colOff>180975</xdr:colOff>
          <xdr:row>33</xdr:row>
          <xdr:rowOff>142875</xdr:rowOff>
        </xdr:to>
        <xdr:sp macro="" textlink="">
          <xdr:nvSpPr>
            <xdr:cNvPr id="4938" name="Group Box 842" hidden="1">
              <a:extLst>
                <a:ext uri="{63B3BB69-23CF-44E3-9099-C40C66FF867C}">
                  <a14:compatExt spid="_x0000_s4938"/>
                </a:ext>
                <a:ext uri="{FF2B5EF4-FFF2-40B4-BE49-F238E27FC236}">
                  <a16:creationId xmlns:a16="http://schemas.microsoft.com/office/drawing/2014/main" id="{00000000-0008-0000-0100-00004A1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842</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133350</xdr:rowOff>
        </xdr:from>
        <xdr:to>
          <xdr:col>3</xdr:col>
          <xdr:colOff>28575</xdr:colOff>
          <xdr:row>17</xdr:row>
          <xdr:rowOff>38100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2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27</xdr:row>
          <xdr:rowOff>209550</xdr:rowOff>
        </xdr:from>
        <xdr:to>
          <xdr:col>34</xdr:col>
          <xdr:colOff>0</xdr:colOff>
          <xdr:row>29</xdr:row>
          <xdr:rowOff>9525</xdr:rowOff>
        </xdr:to>
        <xdr:sp macro="" textlink="">
          <xdr:nvSpPr>
            <xdr:cNvPr id="31746" name="Check Box 2" descr="申込人と同じ" hidden="1">
              <a:extLst>
                <a:ext uri="{63B3BB69-23CF-44E3-9099-C40C66FF867C}">
                  <a14:compatExt spid="_x0000_s31746"/>
                </a:ext>
                <a:ext uri="{FF2B5EF4-FFF2-40B4-BE49-F238E27FC236}">
                  <a16:creationId xmlns:a16="http://schemas.microsoft.com/office/drawing/2014/main" id="{00000000-0008-0000-02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レビュー予定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27</xdr:row>
          <xdr:rowOff>228600</xdr:rowOff>
        </xdr:from>
        <xdr:to>
          <xdr:col>27</xdr:col>
          <xdr:colOff>190500</xdr:colOff>
          <xdr:row>28</xdr:row>
          <xdr:rowOff>228600</xdr:rowOff>
        </xdr:to>
        <xdr:sp macro="" textlink="">
          <xdr:nvSpPr>
            <xdr:cNvPr id="31747" name="Check Box 3" descr="申込人と同じ" hidden="1">
              <a:extLst>
                <a:ext uri="{63B3BB69-23CF-44E3-9099-C40C66FF867C}">
                  <a14:compatExt spid="_x0000_s31747"/>
                </a:ext>
                <a:ext uri="{FF2B5EF4-FFF2-40B4-BE49-F238E27FC236}">
                  <a16:creationId xmlns:a16="http://schemas.microsoft.com/office/drawing/2014/main" id="{00000000-0008-0000-02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監査予定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32</xdr:row>
          <xdr:rowOff>161925</xdr:rowOff>
        </xdr:from>
        <xdr:to>
          <xdr:col>3</xdr:col>
          <xdr:colOff>28575</xdr:colOff>
          <xdr:row>34</xdr:row>
          <xdr:rowOff>57150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2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055-fs\Users01$\TYZA1040\Desktop\&#9679;23&#24180;3&#26376;&#21046;&#24230;&#25913;&#27491;\&#27096;&#24335;&#65288;&#30003;&#36796;&#26360;&#65289;\&#9679;230202&#12304;&#27096;&#24335;&#37096;&#20998;&#23436;&#25104;&#12305;_09_toshi_shinki_kabushiki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nexi.go.jp/90%20&#19968;&#33324;/&#33256;&#26178;/15&#24180;12&#26376;%20&#28023;&#25237;&#27096;&#24335;&#31561;&#12398;&#25913;&#35330;&#20316;&#26989;/&#25237;&#36039;&#20445;&#38522;&#24341;&#21463;&#12464;&#12523;&#12540;&#12503;&#26696;/&#65288;&#25913;&#65289;&#27096;&#24335;&#65297;%20&#28023;&#22806;&#25237;&#36039;&#65288;&#26666;&#24335;&#31561;&#65289;&#20445;&#38522;&#30003;&#36796;&#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L16SPVFILEP01\VDI-Data$\90%20&#19968;&#33324;\&#33256;&#26178;\15&#24180;12&#26376;%20&#28023;&#25237;&#27096;&#24335;&#31561;&#12398;&#25913;&#35330;&#20316;&#26989;\&#25237;&#36039;&#20445;&#38522;&#24341;&#21463;&#12464;&#12523;&#12540;&#12503;&#26696;\&#65288;&#25913;&#65289;&#27096;&#24335;&#65297;%20&#28023;&#22806;&#25237;&#36039;&#65288;&#26666;&#24335;&#31561;&#65289;&#20445;&#38522;&#30003;&#36796;&#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nexi.go.jp/regulation/xls/06-03_f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海投申込書"/>
      <sheetName val="別添 1"/>
      <sheetName val="別添２"/>
      <sheetName val="別添 3"/>
      <sheetName val="国名称"/>
      <sheetName val="通貨略称"/>
      <sheetName val="主要な事業資産等"/>
      <sheetName val="コントロール"/>
      <sheetName val="貼付用（申込書）"/>
    </sheetNames>
    <sheetDataSet>
      <sheetData sheetId="0"/>
      <sheetData sheetId="1"/>
      <sheetData sheetId="2"/>
      <sheetData sheetId="3"/>
      <sheetData sheetId="4">
        <row r="2">
          <cell r="A2" t="str">
            <v>アイスランド</v>
          </cell>
        </row>
        <row r="3">
          <cell r="A3" t="str">
            <v>アイルランド</v>
          </cell>
        </row>
        <row r="4">
          <cell r="A4" t="str">
            <v>アゼルバイジャン</v>
          </cell>
        </row>
        <row r="5">
          <cell r="A5" t="str">
            <v>アゾレス諸島（葡）</v>
          </cell>
        </row>
        <row r="6">
          <cell r="A6" t="str">
            <v>アフガニスタン</v>
          </cell>
        </row>
        <row r="7">
          <cell r="A7" t="str">
            <v>アメリカ合衆国</v>
          </cell>
        </row>
        <row r="8">
          <cell r="A8" t="str">
            <v>アラブ首長国連邦</v>
          </cell>
        </row>
        <row r="9">
          <cell r="A9" t="str">
            <v>アルジェリア</v>
          </cell>
        </row>
        <row r="10">
          <cell r="A10" t="str">
            <v>アルゼンチン</v>
          </cell>
        </row>
        <row r="11">
          <cell r="A11" t="str">
            <v>アルバ（蘭）</v>
          </cell>
        </row>
        <row r="12">
          <cell r="A12" t="str">
            <v>アルバニア</v>
          </cell>
        </row>
        <row r="13">
          <cell r="A13" t="str">
            <v>アルメニア</v>
          </cell>
        </row>
        <row r="14">
          <cell r="A14" t="str">
            <v>アンギラ（英）</v>
          </cell>
        </row>
        <row r="15">
          <cell r="A15" t="str">
            <v>アンゴラ</v>
          </cell>
        </row>
        <row r="16">
          <cell r="A16" t="str">
            <v>アンティグア・バーブーダ</v>
          </cell>
        </row>
        <row r="17">
          <cell r="A17" t="str">
            <v>アンドラ</v>
          </cell>
        </row>
        <row r="18">
          <cell r="A18" t="str">
            <v>イエメン</v>
          </cell>
        </row>
        <row r="19">
          <cell r="A19" t="str">
            <v>イスラエル</v>
          </cell>
        </row>
        <row r="20">
          <cell r="A20" t="str">
            <v>イタリア</v>
          </cell>
        </row>
        <row r="21">
          <cell r="A21" t="str">
            <v>イラク</v>
          </cell>
        </row>
        <row r="22">
          <cell r="A22" t="str">
            <v>イラン</v>
          </cell>
        </row>
        <row r="23">
          <cell r="A23" t="str">
            <v>インド</v>
          </cell>
        </row>
        <row r="24">
          <cell r="A24" t="str">
            <v>インドネシア</v>
          </cell>
        </row>
        <row r="25">
          <cell r="A25" t="str">
            <v>ヴァヌアツ（船舶）</v>
          </cell>
        </row>
        <row r="26">
          <cell r="A26" t="str">
            <v>ウェーク島（米）</v>
          </cell>
        </row>
        <row r="27">
          <cell r="A27" t="str">
            <v>ウガンダ</v>
          </cell>
        </row>
        <row r="28">
          <cell r="A28" t="str">
            <v>ウクライナ</v>
          </cell>
        </row>
        <row r="29">
          <cell r="A29" t="str">
            <v>ウズベキスタン</v>
          </cell>
        </row>
        <row r="30">
          <cell r="A30" t="str">
            <v>ウルグアイ</v>
          </cell>
        </row>
        <row r="31">
          <cell r="A31" t="str">
            <v>エクアドル</v>
          </cell>
        </row>
        <row r="32">
          <cell r="A32" t="str">
            <v>エジプト</v>
          </cell>
        </row>
        <row r="33">
          <cell r="A33" t="str">
            <v>エストニア</v>
          </cell>
        </row>
        <row r="34">
          <cell r="A34" t="str">
            <v>エスワティニ</v>
          </cell>
        </row>
        <row r="35">
          <cell r="A35" t="str">
            <v>エチオピア</v>
          </cell>
        </row>
        <row r="36">
          <cell r="A36" t="str">
            <v>エリトリア</v>
          </cell>
        </row>
        <row r="37">
          <cell r="A37" t="str">
            <v>エルサルバドル</v>
          </cell>
        </row>
        <row r="38">
          <cell r="A38" t="str">
            <v>オーストラリア</v>
          </cell>
        </row>
        <row r="39">
          <cell r="A39" t="str">
            <v>オーストリア</v>
          </cell>
        </row>
        <row r="40">
          <cell r="A40" t="str">
            <v>オマーン</v>
          </cell>
        </row>
        <row r="41">
          <cell r="A41" t="str">
            <v>オランダ</v>
          </cell>
        </row>
        <row r="42">
          <cell r="A42" t="str">
            <v>ガーナ</v>
          </cell>
        </row>
        <row r="43">
          <cell r="A43" t="str">
            <v>カーボベルデ</v>
          </cell>
        </row>
        <row r="44">
          <cell r="A44" t="str">
            <v>ガイアナ</v>
          </cell>
        </row>
        <row r="45">
          <cell r="A45" t="str">
            <v>ガザ・エリコ</v>
          </cell>
        </row>
        <row r="46">
          <cell r="A46" t="str">
            <v>カザフスタン</v>
          </cell>
        </row>
        <row r="47">
          <cell r="A47" t="str">
            <v>カタール</v>
          </cell>
        </row>
        <row r="48">
          <cell r="A48" t="str">
            <v>カナダ</v>
          </cell>
        </row>
        <row r="49">
          <cell r="A49" t="str">
            <v>カナリア諸島（西）</v>
          </cell>
        </row>
        <row r="50">
          <cell r="A50" t="str">
            <v>ガボン</v>
          </cell>
        </row>
        <row r="51">
          <cell r="A51" t="str">
            <v>カメルーン</v>
          </cell>
        </row>
        <row r="52">
          <cell r="A52" t="str">
            <v>ガンビア</v>
          </cell>
        </row>
        <row r="53">
          <cell r="A53" t="str">
            <v>カンボジア</v>
          </cell>
        </row>
        <row r="54">
          <cell r="A54" t="str">
            <v>ギニア</v>
          </cell>
        </row>
        <row r="55">
          <cell r="A55" t="str">
            <v>ギニアビサウ</v>
          </cell>
        </row>
        <row r="56">
          <cell r="A56" t="str">
            <v>キプロス</v>
          </cell>
        </row>
        <row r="57">
          <cell r="A57" t="str">
            <v>キプロス（船舶）</v>
          </cell>
        </row>
        <row r="58">
          <cell r="A58" t="str">
            <v>キューバ</v>
          </cell>
        </row>
        <row r="59">
          <cell r="A59" t="str">
            <v>キュラソー（蘭）</v>
          </cell>
        </row>
        <row r="60">
          <cell r="A60" t="str">
            <v>ギリシャ</v>
          </cell>
        </row>
        <row r="61">
          <cell r="A61" t="str">
            <v>キリバス</v>
          </cell>
        </row>
        <row r="62">
          <cell r="A62" t="str">
            <v>キルギス</v>
          </cell>
        </row>
        <row r="63">
          <cell r="A63" t="str">
            <v>グアテマラ</v>
          </cell>
        </row>
        <row r="64">
          <cell r="A64" t="str">
            <v>グァム（米）</v>
          </cell>
        </row>
        <row r="65">
          <cell r="A65" t="str">
            <v>クウェート</v>
          </cell>
        </row>
        <row r="66">
          <cell r="A66" t="str">
            <v>クック諸島</v>
          </cell>
        </row>
        <row r="67">
          <cell r="A67" t="str">
            <v>グリーンランド（デンマーク）</v>
          </cell>
        </row>
        <row r="68">
          <cell r="A68" t="str">
            <v>クリスマス島（豪）</v>
          </cell>
        </row>
        <row r="69">
          <cell r="A69" t="str">
            <v>グレナダ</v>
          </cell>
        </row>
        <row r="70">
          <cell r="A70" t="str">
            <v>クロアチア</v>
          </cell>
        </row>
        <row r="71">
          <cell r="A71" t="str">
            <v>ケイマン諸島（英）</v>
          </cell>
        </row>
        <row r="72">
          <cell r="A72" t="str">
            <v>ケイマン諸島（船舶）</v>
          </cell>
        </row>
        <row r="73">
          <cell r="A73" t="str">
            <v>ケニア</v>
          </cell>
        </row>
        <row r="74">
          <cell r="A74" t="str">
            <v>ケルマディック諸島（ニュージーランド）</v>
          </cell>
        </row>
        <row r="75">
          <cell r="A75" t="str">
            <v>コートジボワール</v>
          </cell>
        </row>
        <row r="76">
          <cell r="A76" t="str">
            <v>ココス諸島（豪）</v>
          </cell>
        </row>
        <row r="77">
          <cell r="A77" t="str">
            <v>コスタリカ</v>
          </cell>
        </row>
        <row r="78">
          <cell r="A78" t="str">
            <v>コソボ</v>
          </cell>
        </row>
        <row r="79">
          <cell r="A79" t="str">
            <v>コモロ</v>
          </cell>
        </row>
        <row r="80">
          <cell r="A80" t="str">
            <v>コロンビア</v>
          </cell>
        </row>
        <row r="81">
          <cell r="A81" t="str">
            <v>コンゴ共和国</v>
          </cell>
        </row>
        <row r="82">
          <cell r="A82" t="str">
            <v>コンゴ民主共和国</v>
          </cell>
        </row>
        <row r="83">
          <cell r="A83" t="str">
            <v>サウジアラビア</v>
          </cell>
        </row>
        <row r="84">
          <cell r="A84" t="str">
            <v>サウジアラビア・クウェート中立地帯</v>
          </cell>
        </row>
        <row r="85">
          <cell r="A85" t="str">
            <v>サバ（蘭）</v>
          </cell>
        </row>
        <row r="86">
          <cell r="A86" t="str">
            <v>サモア独立国</v>
          </cell>
        </row>
        <row r="87">
          <cell r="A87" t="str">
            <v>サントメ・プリンシペ</v>
          </cell>
        </row>
        <row r="88">
          <cell r="A88" t="str">
            <v>ザンビア</v>
          </cell>
        </row>
        <row r="89">
          <cell r="A89" t="str">
            <v>サンピエール島・ミクロン島（仏）</v>
          </cell>
        </row>
        <row r="90">
          <cell r="A90" t="str">
            <v>サンマリノ</v>
          </cell>
        </row>
        <row r="91">
          <cell r="A91" t="str">
            <v>シエラレオネ</v>
          </cell>
        </row>
        <row r="92">
          <cell r="A92" t="str">
            <v>ジブチ</v>
          </cell>
        </row>
        <row r="93">
          <cell r="A93" t="str">
            <v>ジブラルタル</v>
          </cell>
        </row>
        <row r="94">
          <cell r="A94" t="str">
            <v>ジャマイカ</v>
          </cell>
        </row>
        <row r="95">
          <cell r="A95" t="str">
            <v>ジョージア</v>
          </cell>
        </row>
        <row r="96">
          <cell r="A96" t="str">
            <v>ジョンストン島（米）</v>
          </cell>
        </row>
        <row r="97">
          <cell r="A97" t="str">
            <v>シリア</v>
          </cell>
        </row>
        <row r="98">
          <cell r="A98" t="str">
            <v>シンガポール</v>
          </cell>
        </row>
        <row r="99">
          <cell r="A99" t="str">
            <v>ジンバブエ</v>
          </cell>
        </row>
        <row r="100">
          <cell r="A100" t="str">
            <v>スイス</v>
          </cell>
        </row>
        <row r="101">
          <cell r="A101" t="str">
            <v>スウェーデン</v>
          </cell>
        </row>
        <row r="102">
          <cell r="A102" t="str">
            <v>スーダン</v>
          </cell>
        </row>
        <row r="103">
          <cell r="A103" t="str">
            <v>スペイン</v>
          </cell>
        </row>
        <row r="104">
          <cell r="A104" t="str">
            <v>スリナム</v>
          </cell>
        </row>
        <row r="105">
          <cell r="A105" t="str">
            <v>スリランカ</v>
          </cell>
        </row>
        <row r="106">
          <cell r="A106" t="str">
            <v>スロバキア</v>
          </cell>
        </row>
        <row r="107">
          <cell r="A107" t="str">
            <v>スロベニア</v>
          </cell>
        </row>
        <row r="108">
          <cell r="A108" t="str">
            <v>セウタ及びメリリャ（西）</v>
          </cell>
        </row>
        <row r="109">
          <cell r="A109" t="str">
            <v>セーシェル</v>
          </cell>
        </row>
        <row r="110">
          <cell r="A110" t="str">
            <v>セネガル</v>
          </cell>
        </row>
        <row r="111">
          <cell r="A111" t="str">
            <v>セルビア</v>
          </cell>
        </row>
        <row r="112">
          <cell r="A112" t="str">
            <v>セント・マーチン</v>
          </cell>
        </row>
        <row r="113">
          <cell r="A113" t="str">
            <v>セント・マーチン（蘭）</v>
          </cell>
        </row>
        <row r="114">
          <cell r="A114" t="str">
            <v>セント・ユースタチウス（蘭）</v>
          </cell>
        </row>
        <row r="115">
          <cell r="A115" t="str">
            <v>セントクリストファー・ネービス</v>
          </cell>
        </row>
        <row r="116">
          <cell r="A116" t="str">
            <v>セントビンセント・グレナディーン諸島</v>
          </cell>
        </row>
        <row r="117">
          <cell r="A117" t="str">
            <v>セントヘレナ島（英）</v>
          </cell>
        </row>
        <row r="118">
          <cell r="A118" t="str">
            <v>セントルシア</v>
          </cell>
        </row>
        <row r="119">
          <cell r="A119" t="str">
            <v>ソサエティ諸島（仏）</v>
          </cell>
        </row>
        <row r="120">
          <cell r="A120" t="str">
            <v>ソマリア</v>
          </cell>
        </row>
        <row r="121">
          <cell r="A121" t="str">
            <v>ソロモン諸島</v>
          </cell>
        </row>
        <row r="122">
          <cell r="A122" t="str">
            <v>タークス・カイコス諸島（英）</v>
          </cell>
        </row>
        <row r="123">
          <cell r="A123" t="str">
            <v>タイ</v>
          </cell>
        </row>
        <row r="124">
          <cell r="A124" t="str">
            <v>タジキスタン</v>
          </cell>
        </row>
        <row r="125">
          <cell r="A125" t="str">
            <v>タヒチ（仏）</v>
          </cell>
        </row>
        <row r="126">
          <cell r="A126" t="str">
            <v>タンザニア</v>
          </cell>
        </row>
        <row r="127">
          <cell r="A127" t="str">
            <v>チェコ</v>
          </cell>
        </row>
        <row r="128">
          <cell r="A128" t="str">
            <v>チャド</v>
          </cell>
        </row>
        <row r="129">
          <cell r="A129" t="str">
            <v>チャネル諸島（ガーンジー管区）（英）</v>
          </cell>
        </row>
        <row r="130">
          <cell r="A130" t="str">
            <v>チャネル諸島（ジャージー島）（英）</v>
          </cell>
        </row>
        <row r="131">
          <cell r="A131" t="str">
            <v>チュニジア</v>
          </cell>
        </row>
        <row r="132">
          <cell r="A132" t="str">
            <v>チリ</v>
          </cell>
        </row>
        <row r="133">
          <cell r="A133" t="str">
            <v>ツアモツ諸島（仏）</v>
          </cell>
        </row>
        <row r="134">
          <cell r="A134" t="str">
            <v>ツバル</v>
          </cell>
        </row>
        <row r="135">
          <cell r="A135" t="str">
            <v>デンマーク</v>
          </cell>
        </row>
        <row r="136">
          <cell r="A136" t="str">
            <v>ドイツ</v>
          </cell>
        </row>
        <row r="137">
          <cell r="A137" t="str">
            <v>ドイツ民主共和国（旧）東ドイツ</v>
          </cell>
        </row>
        <row r="138">
          <cell r="A138" t="str">
            <v>トーゴ</v>
          </cell>
        </row>
        <row r="139">
          <cell r="A139" t="str">
            <v>トケラウ諸島（ニュージーランド）</v>
          </cell>
        </row>
        <row r="140">
          <cell r="A140" t="str">
            <v>ドミニカ</v>
          </cell>
        </row>
        <row r="141">
          <cell r="A141" t="str">
            <v>ドミニカ共和国</v>
          </cell>
        </row>
        <row r="142">
          <cell r="A142" t="str">
            <v>トリニダード・トバコ</v>
          </cell>
        </row>
        <row r="143">
          <cell r="A143" t="str">
            <v>トルクメニスタン</v>
          </cell>
        </row>
        <row r="144">
          <cell r="A144" t="str">
            <v>トルコ</v>
          </cell>
        </row>
        <row r="145">
          <cell r="A145" t="str">
            <v>トンガ</v>
          </cell>
        </row>
        <row r="146">
          <cell r="A146" t="str">
            <v>ナイジェリア</v>
          </cell>
        </row>
        <row r="147">
          <cell r="A147" t="str">
            <v>ナウル</v>
          </cell>
        </row>
        <row r="148">
          <cell r="A148" t="str">
            <v>ナミビア</v>
          </cell>
        </row>
        <row r="149">
          <cell r="A149" t="str">
            <v>ニウェ島（ニュージーランド）</v>
          </cell>
        </row>
        <row r="150">
          <cell r="A150" t="str">
            <v>ニカラグア</v>
          </cell>
        </row>
        <row r="151">
          <cell r="A151" t="str">
            <v>ニジェール</v>
          </cell>
        </row>
        <row r="152">
          <cell r="A152" t="str">
            <v>ニューカレドニア（仏）</v>
          </cell>
        </row>
        <row r="153">
          <cell r="A153" t="str">
            <v>ニュージーランド</v>
          </cell>
        </row>
        <row r="154">
          <cell r="A154" t="str">
            <v>ネパール</v>
          </cell>
        </row>
        <row r="155">
          <cell r="A155" t="str">
            <v>ノーフォーク島（豪）</v>
          </cell>
        </row>
        <row r="156">
          <cell r="A156" t="str">
            <v>ノルウェー</v>
          </cell>
        </row>
        <row r="157">
          <cell r="A157" t="str">
            <v>バーミューダ諸島（船舶）</v>
          </cell>
        </row>
        <row r="158">
          <cell r="A158" t="str">
            <v>バーレーン</v>
          </cell>
        </row>
        <row r="159">
          <cell r="A159" t="str">
            <v>ハイチ</v>
          </cell>
        </row>
        <row r="160">
          <cell r="A160" t="str">
            <v>パキスタン</v>
          </cell>
        </row>
        <row r="161">
          <cell r="A161" t="str">
            <v>バチカン</v>
          </cell>
        </row>
        <row r="162">
          <cell r="A162" t="str">
            <v>パナマ</v>
          </cell>
        </row>
        <row r="163">
          <cell r="A163" t="str">
            <v>パナマ（船舶）</v>
          </cell>
        </row>
        <row r="164">
          <cell r="A164" t="str">
            <v>パナマ運河地帯</v>
          </cell>
        </row>
        <row r="165">
          <cell r="A165" t="str">
            <v>バヌアツ</v>
          </cell>
        </row>
        <row r="166">
          <cell r="A166" t="str">
            <v>バハマ</v>
          </cell>
        </row>
        <row r="167">
          <cell r="A167" t="str">
            <v>バハマ（船舶）</v>
          </cell>
        </row>
        <row r="168">
          <cell r="A168" t="str">
            <v>パプアニューギニア</v>
          </cell>
        </row>
        <row r="169">
          <cell r="A169" t="str">
            <v>バミューダ島（英）</v>
          </cell>
        </row>
        <row r="170">
          <cell r="A170" t="str">
            <v>パラオ</v>
          </cell>
        </row>
        <row r="171">
          <cell r="A171" t="str">
            <v>パラグアイ</v>
          </cell>
        </row>
        <row r="172">
          <cell r="A172" t="str">
            <v>バルバドス</v>
          </cell>
        </row>
        <row r="173">
          <cell r="A173" t="str">
            <v>バルバドス（船舶）</v>
          </cell>
        </row>
        <row r="174">
          <cell r="A174" t="str">
            <v>ハンガリー</v>
          </cell>
        </row>
        <row r="175">
          <cell r="A175" t="str">
            <v>バングラデシュ</v>
          </cell>
        </row>
        <row r="176">
          <cell r="A176" t="str">
            <v>ピトケアン諸島（英）</v>
          </cell>
        </row>
        <row r="177">
          <cell r="A177" t="str">
            <v>フィジー</v>
          </cell>
        </row>
        <row r="178">
          <cell r="A178" t="str">
            <v>フィリピン</v>
          </cell>
        </row>
        <row r="179">
          <cell r="A179" t="str">
            <v>フィンランド</v>
          </cell>
        </row>
        <row r="180">
          <cell r="A180" t="str">
            <v>ブータン</v>
          </cell>
        </row>
        <row r="181">
          <cell r="A181" t="str">
            <v>プエルトリコ（米）</v>
          </cell>
        </row>
        <row r="182">
          <cell r="A182" t="str">
            <v>フォークランド（マルビナス）諸島</v>
          </cell>
        </row>
        <row r="183">
          <cell r="A183" t="str">
            <v>ブラジル</v>
          </cell>
        </row>
        <row r="184">
          <cell r="A184" t="str">
            <v>フランス</v>
          </cell>
        </row>
        <row r="185">
          <cell r="A185" t="str">
            <v>ブルガリア</v>
          </cell>
        </row>
        <row r="186">
          <cell r="A186" t="str">
            <v>ブルキナファソ</v>
          </cell>
        </row>
        <row r="187">
          <cell r="A187" t="str">
            <v>ブルネイ</v>
          </cell>
        </row>
        <row r="188">
          <cell r="A188" t="str">
            <v>ブルンジ</v>
          </cell>
        </row>
        <row r="189">
          <cell r="A189" t="str">
            <v>ベトナム</v>
          </cell>
        </row>
        <row r="190">
          <cell r="A190" t="str">
            <v>ベナン</v>
          </cell>
        </row>
        <row r="191">
          <cell r="A191" t="str">
            <v>ベネズエラ</v>
          </cell>
        </row>
        <row r="192">
          <cell r="A192" t="str">
            <v>ベラルーシ</v>
          </cell>
        </row>
        <row r="193">
          <cell r="A193" t="str">
            <v>ベリーズ</v>
          </cell>
        </row>
        <row r="194">
          <cell r="A194" t="str">
            <v>ペルー</v>
          </cell>
        </row>
        <row r="195">
          <cell r="A195" t="str">
            <v>ベルギー</v>
          </cell>
        </row>
        <row r="196">
          <cell r="A196" t="str">
            <v>ポーランド</v>
          </cell>
        </row>
        <row r="197">
          <cell r="A197" t="str">
            <v>ボスニア・ヘルツェゴビナ</v>
          </cell>
        </row>
        <row r="198">
          <cell r="A198" t="str">
            <v>ボツワナ</v>
          </cell>
        </row>
        <row r="199">
          <cell r="A199" t="str">
            <v>ボナイル（蘭）</v>
          </cell>
        </row>
        <row r="200">
          <cell r="A200" t="str">
            <v>ボリビア</v>
          </cell>
        </row>
        <row r="201">
          <cell r="A201" t="str">
            <v>ポルトガル</v>
          </cell>
        </row>
        <row r="202">
          <cell r="A202" t="str">
            <v>ホンジュラス</v>
          </cell>
        </row>
        <row r="203">
          <cell r="A203" t="str">
            <v>マーシャル諸島</v>
          </cell>
        </row>
        <row r="204">
          <cell r="A204" t="str">
            <v>マーシャル諸島共和国（船舶）</v>
          </cell>
        </row>
        <row r="205">
          <cell r="A205" t="str">
            <v>マカオ</v>
          </cell>
        </row>
        <row r="206">
          <cell r="A206" t="str">
            <v>マダガスカル</v>
          </cell>
        </row>
        <row r="207">
          <cell r="A207" t="str">
            <v>マディラ諸島（葡）</v>
          </cell>
        </row>
        <row r="208">
          <cell r="A208" t="str">
            <v>マディラ諸島（葡）（船舶）</v>
          </cell>
        </row>
        <row r="209">
          <cell r="A209" t="str">
            <v>マラウイ</v>
          </cell>
        </row>
        <row r="210">
          <cell r="A210" t="str">
            <v>マリ</v>
          </cell>
        </row>
        <row r="211">
          <cell r="A211" t="str">
            <v>マリアナ・マーシャル・カロライン諸島</v>
          </cell>
        </row>
        <row r="212">
          <cell r="A212" t="str">
            <v>マルケサス諸島（仏）</v>
          </cell>
        </row>
        <row r="213">
          <cell r="A213" t="str">
            <v>マルタ</v>
          </cell>
        </row>
        <row r="214">
          <cell r="A214" t="str">
            <v>マルタ共和国（船舶）</v>
          </cell>
        </row>
        <row r="215">
          <cell r="A215" t="str">
            <v>マレーシア</v>
          </cell>
        </row>
        <row r="216">
          <cell r="A216" t="str">
            <v>ミクロネシア</v>
          </cell>
        </row>
        <row r="217">
          <cell r="A217" t="str">
            <v>ミッドウェー諸島（米）</v>
          </cell>
        </row>
        <row r="218">
          <cell r="A218" t="str">
            <v>ミャンマー</v>
          </cell>
        </row>
        <row r="219">
          <cell r="A219" t="str">
            <v>メキシコ</v>
          </cell>
        </row>
        <row r="220">
          <cell r="A220" t="str">
            <v>モーリシャス</v>
          </cell>
        </row>
        <row r="221">
          <cell r="A221" t="str">
            <v>モーリタニア</v>
          </cell>
        </row>
        <row r="222">
          <cell r="A222" t="str">
            <v>モザンビーク</v>
          </cell>
        </row>
        <row r="223">
          <cell r="A223" t="str">
            <v>モナコ</v>
          </cell>
        </row>
        <row r="224">
          <cell r="A224" t="str">
            <v>モルディブ</v>
          </cell>
        </row>
        <row r="225">
          <cell r="A225" t="str">
            <v>モルドバ</v>
          </cell>
        </row>
        <row r="226">
          <cell r="A226" t="str">
            <v>モロッコ</v>
          </cell>
        </row>
        <row r="227">
          <cell r="A227" t="str">
            <v>モンゴル</v>
          </cell>
        </row>
        <row r="228">
          <cell r="A228" t="str">
            <v>モンセラット（英）</v>
          </cell>
        </row>
        <row r="229">
          <cell r="A229" t="str">
            <v>モンテネグロ</v>
          </cell>
        </row>
        <row r="230">
          <cell r="A230" t="str">
            <v>ヨルダン</v>
          </cell>
        </row>
        <row r="231">
          <cell r="A231" t="str">
            <v>ラオス</v>
          </cell>
        </row>
        <row r="232">
          <cell r="A232" t="str">
            <v>ラトビア</v>
          </cell>
        </row>
        <row r="233">
          <cell r="A233" t="str">
            <v>リトアニア</v>
          </cell>
        </row>
        <row r="234">
          <cell r="A234" t="str">
            <v>リビア</v>
          </cell>
        </row>
        <row r="235">
          <cell r="A235" t="str">
            <v>リヒテンシュタイン</v>
          </cell>
        </row>
        <row r="236">
          <cell r="A236" t="str">
            <v>リベリア</v>
          </cell>
        </row>
        <row r="237">
          <cell r="A237" t="str">
            <v>リベリア共和国（船舶）</v>
          </cell>
        </row>
        <row r="238">
          <cell r="A238" t="str">
            <v>ルーマニア</v>
          </cell>
        </row>
        <row r="239">
          <cell r="A239" t="str">
            <v>ルクセンブルク</v>
          </cell>
        </row>
        <row r="240">
          <cell r="A240" t="str">
            <v>ルワンダ</v>
          </cell>
        </row>
        <row r="241">
          <cell r="A241" t="str">
            <v>レソト</v>
          </cell>
        </row>
        <row r="242">
          <cell r="A242" t="str">
            <v>レバノン</v>
          </cell>
        </row>
        <row r="243">
          <cell r="A243" t="str">
            <v>レユニオン（仏）</v>
          </cell>
        </row>
        <row r="244">
          <cell r="A244" t="str">
            <v>ロシア</v>
          </cell>
        </row>
        <row r="245">
          <cell r="A245" t="str">
            <v>ワリス・フテュナ諸島（仏）</v>
          </cell>
        </row>
        <row r="246">
          <cell r="A246" t="str">
            <v>英国</v>
          </cell>
        </row>
        <row r="247">
          <cell r="A247" t="str">
            <v>英領バージン諸島</v>
          </cell>
        </row>
        <row r="248">
          <cell r="A248" t="str">
            <v>公海等（排他的経済水域を含む）</v>
          </cell>
        </row>
        <row r="249">
          <cell r="A249" t="str">
            <v>香港</v>
          </cell>
        </row>
        <row r="250">
          <cell r="A250" t="str">
            <v>西サハラ</v>
          </cell>
        </row>
        <row r="251">
          <cell r="A251" t="str">
            <v>西岸・ガザ（パレスチナ自治区）</v>
          </cell>
        </row>
        <row r="252">
          <cell r="A252" t="str">
            <v>赤道ギニア</v>
          </cell>
        </row>
        <row r="253">
          <cell r="A253" t="str">
            <v>台湾</v>
          </cell>
        </row>
        <row r="254">
          <cell r="A254" t="str">
            <v>大韓民国</v>
          </cell>
        </row>
        <row r="255">
          <cell r="A255" t="str">
            <v>中央アフリカ共和国</v>
          </cell>
        </row>
        <row r="256">
          <cell r="A256" t="str">
            <v>中華人民共和国</v>
          </cell>
        </row>
        <row r="257">
          <cell r="A257" t="str">
            <v>東ティモール</v>
          </cell>
        </row>
        <row r="258">
          <cell r="A258" t="str">
            <v>南アフリカ共和国</v>
          </cell>
        </row>
        <row r="259">
          <cell r="A259" t="str">
            <v>南スーダン共和国</v>
          </cell>
        </row>
        <row r="260">
          <cell r="A260" t="str">
            <v>日本</v>
          </cell>
        </row>
        <row r="261">
          <cell r="A261" t="str">
            <v>仏領ギアナ</v>
          </cell>
        </row>
        <row r="262">
          <cell r="A262" t="str">
            <v>仏領ポリネシア</v>
          </cell>
        </row>
        <row r="263">
          <cell r="A263" t="str">
            <v>仏領ポリネシア</v>
          </cell>
        </row>
        <row r="264">
          <cell r="A264" t="str">
            <v>仏領西インド諸島</v>
          </cell>
        </row>
        <row r="265">
          <cell r="A265" t="str">
            <v>米領サモア</v>
          </cell>
        </row>
        <row r="266">
          <cell r="A266" t="str">
            <v>米領バージン諸島</v>
          </cell>
        </row>
        <row r="267">
          <cell r="A267" t="str">
            <v>北マケドニア</v>
          </cell>
        </row>
        <row r="268">
          <cell r="A268" t="str">
            <v>北マリアナ諸島（米）</v>
          </cell>
        </row>
        <row r="269">
          <cell r="A269" t="str">
            <v>北朝鮮</v>
          </cell>
        </row>
        <row r="270">
          <cell r="A270" t="str">
            <v>蘭領アンティル（キュラソー島及びセント・マーチン島）</v>
          </cell>
        </row>
      </sheetData>
      <sheetData sheetId="5">
        <row r="1">
          <cell r="A1" t="str">
            <v>USD</v>
          </cell>
        </row>
        <row r="2">
          <cell r="A2" t="str">
            <v>GBP</v>
          </cell>
        </row>
        <row r="3">
          <cell r="A3" t="str">
            <v>CAD</v>
          </cell>
        </row>
        <row r="4">
          <cell r="A4" t="str">
            <v>CHF</v>
          </cell>
        </row>
        <row r="5">
          <cell r="A5" t="str">
            <v>DEM</v>
          </cell>
        </row>
        <row r="6">
          <cell r="A6" t="str">
            <v>SEK</v>
          </cell>
        </row>
        <row r="7">
          <cell r="A7" t="str">
            <v>NLG</v>
          </cell>
        </row>
        <row r="8">
          <cell r="A8" t="str">
            <v>BEF</v>
          </cell>
        </row>
        <row r="9">
          <cell r="A9" t="str">
            <v>FRF</v>
          </cell>
        </row>
        <row r="10">
          <cell r="A10" t="str">
            <v>ATS</v>
          </cell>
        </row>
        <row r="11">
          <cell r="A11" t="str">
            <v>DKK</v>
          </cell>
        </row>
        <row r="12">
          <cell r="A12" t="str">
            <v>ITL</v>
          </cell>
        </row>
        <row r="13">
          <cell r="A13" t="str">
            <v>NOK</v>
          </cell>
        </row>
        <row r="14">
          <cell r="A14" t="str">
            <v>PTE</v>
          </cell>
        </row>
        <row r="15">
          <cell r="A15" t="str">
            <v>JPY</v>
          </cell>
        </row>
        <row r="16">
          <cell r="A16" t="str">
            <v>AUD</v>
          </cell>
        </row>
        <row r="17">
          <cell r="A17" t="str">
            <v>CNY</v>
          </cell>
        </row>
        <row r="18">
          <cell r="A18" t="str">
            <v>NZD</v>
          </cell>
        </row>
        <row r="19">
          <cell r="A19" t="str">
            <v>HKD</v>
          </cell>
        </row>
        <row r="20">
          <cell r="A20" t="str">
            <v>SGD</v>
          </cell>
        </row>
        <row r="21">
          <cell r="A21" t="str">
            <v>AFA</v>
          </cell>
        </row>
        <row r="22">
          <cell r="A22" t="str">
            <v>BDT</v>
          </cell>
        </row>
        <row r="23">
          <cell r="A23" t="str">
            <v>MYK</v>
          </cell>
        </row>
        <row r="24">
          <cell r="A24" t="str">
            <v>CAR</v>
          </cell>
        </row>
        <row r="25">
          <cell r="A25" t="str">
            <v>INR</v>
          </cell>
        </row>
        <row r="26">
          <cell r="A26" t="str">
            <v>IDR</v>
          </cell>
        </row>
        <row r="27">
          <cell r="A27" t="str">
            <v>LAK</v>
          </cell>
        </row>
        <row r="28">
          <cell r="A28" t="str">
            <v>MYR</v>
          </cell>
        </row>
        <row r="29">
          <cell r="A29" t="str">
            <v>NPR</v>
          </cell>
        </row>
        <row r="30">
          <cell r="A30" t="str">
            <v>PKR</v>
          </cell>
        </row>
        <row r="31">
          <cell r="A31" t="str">
            <v>PGK</v>
          </cell>
        </row>
        <row r="32">
          <cell r="A32" t="str">
            <v>PHP</v>
          </cell>
        </row>
        <row r="33">
          <cell r="A33" t="str">
            <v>KRW</v>
          </cell>
        </row>
        <row r="34">
          <cell r="A34" t="str">
            <v>LKR</v>
          </cell>
        </row>
        <row r="35">
          <cell r="A35" t="str">
            <v>TWD</v>
          </cell>
        </row>
        <row r="36">
          <cell r="A36" t="str">
            <v>THB</v>
          </cell>
        </row>
        <row r="37">
          <cell r="A37" t="str">
            <v>VND</v>
          </cell>
        </row>
        <row r="38">
          <cell r="A38" t="str">
            <v>CSK</v>
          </cell>
        </row>
        <row r="39">
          <cell r="A39" t="str">
            <v>FIM</v>
          </cell>
        </row>
        <row r="40">
          <cell r="A40" t="str">
            <v>DOM</v>
          </cell>
        </row>
        <row r="41">
          <cell r="A41" t="str">
            <v>GRD</v>
          </cell>
        </row>
        <row r="42">
          <cell r="A42" t="str">
            <v>IEP</v>
          </cell>
        </row>
        <row r="43">
          <cell r="A43" t="str">
            <v>LUF</v>
          </cell>
        </row>
        <row r="44">
          <cell r="A44" t="str">
            <v>PLZ</v>
          </cell>
        </row>
        <row r="45">
          <cell r="A45" t="str">
            <v>RUB</v>
          </cell>
        </row>
        <row r="46">
          <cell r="A46" t="str">
            <v>ESP</v>
          </cell>
        </row>
        <row r="47">
          <cell r="A47" t="str">
            <v>YUN</v>
          </cell>
        </row>
        <row r="48">
          <cell r="A48" t="str">
            <v>BHD</v>
          </cell>
        </row>
        <row r="49">
          <cell r="A49" t="str">
            <v>IRR</v>
          </cell>
        </row>
        <row r="50">
          <cell r="A50" t="str">
            <v>IQD</v>
          </cell>
        </row>
        <row r="51">
          <cell r="A51" t="str">
            <v>KWD</v>
          </cell>
        </row>
        <row r="52">
          <cell r="A52" t="str">
            <v>OMR</v>
          </cell>
        </row>
        <row r="53">
          <cell r="A53" t="str">
            <v>QAR</v>
          </cell>
        </row>
        <row r="54">
          <cell r="A54" t="str">
            <v>SAR</v>
          </cell>
        </row>
        <row r="55">
          <cell r="A55" t="str">
            <v>SYP</v>
          </cell>
        </row>
        <row r="56">
          <cell r="A56" t="str">
            <v>TRL</v>
          </cell>
        </row>
        <row r="57">
          <cell r="A57" t="str">
            <v>AED</v>
          </cell>
        </row>
        <row r="58">
          <cell r="A58" t="str">
            <v>YER</v>
          </cell>
        </row>
        <row r="59">
          <cell r="A59" t="str">
            <v>PYG</v>
          </cell>
        </row>
        <row r="60">
          <cell r="A60" t="str">
            <v>CRC</v>
          </cell>
        </row>
        <row r="61">
          <cell r="A61" t="str">
            <v>CUP</v>
          </cell>
        </row>
        <row r="62">
          <cell r="A62" t="str">
            <v>GTQ</v>
          </cell>
        </row>
        <row r="63">
          <cell r="A63" t="str">
            <v>HNL</v>
          </cell>
        </row>
        <row r="64">
          <cell r="A64" t="str">
            <v>JMD</v>
          </cell>
        </row>
        <row r="65">
          <cell r="A65" t="str">
            <v>MXP</v>
          </cell>
        </row>
        <row r="66">
          <cell r="A66" t="str">
            <v>ARA</v>
          </cell>
        </row>
        <row r="67">
          <cell r="A67" t="str">
            <v>BOB</v>
          </cell>
        </row>
        <row r="68">
          <cell r="A68" t="str">
            <v>BRL</v>
          </cell>
        </row>
        <row r="69">
          <cell r="A69" t="str">
            <v>CLP</v>
          </cell>
        </row>
        <row r="70">
          <cell r="A70" t="str">
            <v>COP</v>
          </cell>
        </row>
        <row r="71">
          <cell r="A71" t="str">
            <v>PEI</v>
          </cell>
        </row>
        <row r="72">
          <cell r="A72" t="str">
            <v>UYP</v>
          </cell>
        </row>
        <row r="73">
          <cell r="A73" t="str">
            <v>VEB</v>
          </cell>
        </row>
        <row r="74">
          <cell r="A74" t="str">
            <v>DZD</v>
          </cell>
        </row>
        <row r="75">
          <cell r="A75" t="str">
            <v>EGP</v>
          </cell>
        </row>
        <row r="76">
          <cell r="A76" t="str">
            <v>XAF</v>
          </cell>
        </row>
        <row r="77">
          <cell r="A77" t="str">
            <v>GHC</v>
          </cell>
        </row>
        <row r="78">
          <cell r="A78" t="str">
            <v>KES</v>
          </cell>
        </row>
        <row r="79">
          <cell r="A79" t="str">
            <v>LYD</v>
          </cell>
        </row>
        <row r="80">
          <cell r="A80" t="str">
            <v>MAD</v>
          </cell>
        </row>
        <row r="81">
          <cell r="A81" t="str">
            <v>NGN</v>
          </cell>
        </row>
        <row r="82">
          <cell r="A82" t="str">
            <v>ZAR</v>
          </cell>
        </row>
        <row r="83">
          <cell r="A83" t="str">
            <v>TND</v>
          </cell>
        </row>
        <row r="84">
          <cell r="A84" t="str">
            <v>ZWD</v>
          </cell>
        </row>
        <row r="85">
          <cell r="A85" t="str">
            <v>ECU</v>
          </cell>
        </row>
        <row r="86">
          <cell r="A86" t="str">
            <v>MXN</v>
          </cell>
        </row>
        <row r="87">
          <cell r="A87" t="str">
            <v>EUR</v>
          </cell>
        </row>
        <row r="88">
          <cell r="A88" t="str">
            <v>CZK</v>
          </cell>
        </row>
        <row r="89">
          <cell r="A89" t="str">
            <v>HUF</v>
          </cell>
        </row>
        <row r="90">
          <cell r="A90" t="str">
            <v>PLN</v>
          </cell>
        </row>
        <row r="91">
          <cell r="A91" t="str">
            <v>SKK</v>
          </cell>
        </row>
        <row r="92">
          <cell r="A92" t="str">
            <v>YTL</v>
          </cell>
        </row>
        <row r="93">
          <cell r="A93" t="str">
            <v>TRY</v>
          </cell>
        </row>
        <row r="94">
          <cell r="A94" t="str">
            <v>その他</v>
          </cell>
        </row>
      </sheetData>
      <sheetData sheetId="6">
        <row r="2">
          <cell r="C2" t="str">
            <v>－－－</v>
          </cell>
        </row>
        <row r="3">
          <cell r="C3" t="str">
            <v>再投資先企業等の株式、出資持分</v>
          </cell>
        </row>
        <row r="4">
          <cell r="C4" t="str">
            <v>不動産、船舶等の固定資産</v>
          </cell>
        </row>
        <row r="5">
          <cell r="C5" t="str">
            <v>採掘権などの権益</v>
          </cell>
        </row>
        <row r="6">
          <cell r="C6" t="str">
            <v>その他</v>
          </cell>
        </row>
      </sheetData>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海投申込書"/>
      <sheetName val="コントロール"/>
      <sheetName val="通貨略称"/>
    </sheetNames>
    <sheetDataSet>
      <sheetData sheetId="0" refreshError="1"/>
      <sheetData sheetId="1" refreshError="1"/>
      <sheetData sheetId="2">
        <row r="1">
          <cell r="A1" t="str">
            <v>USD</v>
          </cell>
        </row>
        <row r="2">
          <cell r="A2" t="str">
            <v>GBP</v>
          </cell>
        </row>
        <row r="3">
          <cell r="A3" t="str">
            <v>CAD</v>
          </cell>
        </row>
        <row r="4">
          <cell r="A4" t="str">
            <v>CHF</v>
          </cell>
        </row>
        <row r="5">
          <cell r="A5" t="str">
            <v>DEM</v>
          </cell>
        </row>
        <row r="6">
          <cell r="A6" t="str">
            <v>SEK</v>
          </cell>
        </row>
        <row r="7">
          <cell r="A7" t="str">
            <v>NLG</v>
          </cell>
        </row>
        <row r="8">
          <cell r="A8" t="str">
            <v>BEF</v>
          </cell>
        </row>
        <row r="9">
          <cell r="A9" t="str">
            <v>FRF</v>
          </cell>
        </row>
        <row r="10">
          <cell r="A10" t="str">
            <v>ATS</v>
          </cell>
        </row>
        <row r="11">
          <cell r="A11" t="str">
            <v>DKK</v>
          </cell>
        </row>
        <row r="12">
          <cell r="A12" t="str">
            <v>ITL</v>
          </cell>
        </row>
        <row r="13">
          <cell r="A13" t="str">
            <v>NOK</v>
          </cell>
        </row>
        <row r="14">
          <cell r="A14" t="str">
            <v>PTE</v>
          </cell>
        </row>
        <row r="15">
          <cell r="A15" t="str">
            <v>JPY</v>
          </cell>
        </row>
        <row r="16">
          <cell r="A16" t="str">
            <v>AUD</v>
          </cell>
        </row>
        <row r="17">
          <cell r="A17" t="str">
            <v>CNY</v>
          </cell>
        </row>
        <row r="18">
          <cell r="A18" t="str">
            <v>NZD</v>
          </cell>
        </row>
        <row r="19">
          <cell r="A19" t="str">
            <v>HKD</v>
          </cell>
        </row>
        <row r="20">
          <cell r="A20" t="str">
            <v>SGD</v>
          </cell>
        </row>
        <row r="21">
          <cell r="A21" t="str">
            <v>AFA</v>
          </cell>
        </row>
        <row r="22">
          <cell r="A22" t="str">
            <v>BDT</v>
          </cell>
        </row>
        <row r="23">
          <cell r="A23" t="str">
            <v>MYK</v>
          </cell>
        </row>
        <row r="24">
          <cell r="A24" t="str">
            <v>CAR</v>
          </cell>
        </row>
        <row r="25">
          <cell r="A25" t="str">
            <v>INR</v>
          </cell>
        </row>
        <row r="26">
          <cell r="A26" t="str">
            <v>IDR</v>
          </cell>
        </row>
        <row r="27">
          <cell r="A27" t="str">
            <v>LAK</v>
          </cell>
        </row>
        <row r="28">
          <cell r="A28" t="str">
            <v>MYR</v>
          </cell>
        </row>
        <row r="29">
          <cell r="A29" t="str">
            <v>NPR</v>
          </cell>
        </row>
        <row r="30">
          <cell r="A30" t="str">
            <v>PKR</v>
          </cell>
        </row>
        <row r="31">
          <cell r="A31" t="str">
            <v>PGK</v>
          </cell>
        </row>
        <row r="32">
          <cell r="A32" t="str">
            <v>PHP</v>
          </cell>
        </row>
        <row r="33">
          <cell r="A33" t="str">
            <v>KRW</v>
          </cell>
        </row>
        <row r="34">
          <cell r="A34" t="str">
            <v>LKR</v>
          </cell>
        </row>
        <row r="35">
          <cell r="A35" t="str">
            <v>TWD</v>
          </cell>
        </row>
        <row r="36">
          <cell r="A36" t="str">
            <v>THB</v>
          </cell>
        </row>
        <row r="37">
          <cell r="A37" t="str">
            <v>VND</v>
          </cell>
        </row>
        <row r="38">
          <cell r="A38" t="str">
            <v>CSK</v>
          </cell>
        </row>
        <row r="39">
          <cell r="A39" t="str">
            <v>FIM</v>
          </cell>
        </row>
        <row r="40">
          <cell r="A40" t="str">
            <v>DOM</v>
          </cell>
        </row>
        <row r="41">
          <cell r="A41" t="str">
            <v>GRD</v>
          </cell>
        </row>
        <row r="42">
          <cell r="A42" t="str">
            <v>IEP</v>
          </cell>
        </row>
        <row r="43">
          <cell r="A43" t="str">
            <v>LUF</v>
          </cell>
        </row>
        <row r="44">
          <cell r="A44" t="str">
            <v>PLZ</v>
          </cell>
        </row>
        <row r="45">
          <cell r="A45" t="str">
            <v>RUB</v>
          </cell>
        </row>
        <row r="46">
          <cell r="A46" t="str">
            <v>ESP</v>
          </cell>
        </row>
        <row r="47">
          <cell r="A47" t="str">
            <v>YUN</v>
          </cell>
        </row>
        <row r="48">
          <cell r="A48" t="str">
            <v>BHD</v>
          </cell>
        </row>
        <row r="49">
          <cell r="A49" t="str">
            <v>IRR</v>
          </cell>
        </row>
        <row r="50">
          <cell r="A50" t="str">
            <v>IQD</v>
          </cell>
        </row>
        <row r="51">
          <cell r="A51" t="str">
            <v>KWD</v>
          </cell>
        </row>
        <row r="52">
          <cell r="A52" t="str">
            <v>OMR</v>
          </cell>
        </row>
        <row r="53">
          <cell r="A53" t="str">
            <v>QAR</v>
          </cell>
        </row>
        <row r="54">
          <cell r="A54" t="str">
            <v>SAR</v>
          </cell>
        </row>
        <row r="55">
          <cell r="A55" t="str">
            <v>SYP</v>
          </cell>
        </row>
        <row r="56">
          <cell r="A56" t="str">
            <v>TRL</v>
          </cell>
        </row>
        <row r="57">
          <cell r="A57" t="str">
            <v>AED</v>
          </cell>
        </row>
        <row r="58">
          <cell r="A58" t="str">
            <v>YER</v>
          </cell>
        </row>
        <row r="59">
          <cell r="A59" t="str">
            <v>PYG</v>
          </cell>
        </row>
        <row r="60">
          <cell r="A60" t="str">
            <v>CRC</v>
          </cell>
        </row>
        <row r="61">
          <cell r="A61" t="str">
            <v>CUP</v>
          </cell>
        </row>
        <row r="62">
          <cell r="A62" t="str">
            <v>GTQ</v>
          </cell>
        </row>
        <row r="63">
          <cell r="A63" t="str">
            <v>HNL</v>
          </cell>
        </row>
        <row r="64">
          <cell r="A64" t="str">
            <v>JMD</v>
          </cell>
        </row>
        <row r="65">
          <cell r="A65" t="str">
            <v>MXP</v>
          </cell>
        </row>
        <row r="66">
          <cell r="A66" t="str">
            <v>ARA</v>
          </cell>
        </row>
        <row r="67">
          <cell r="A67" t="str">
            <v>BOB</v>
          </cell>
        </row>
        <row r="68">
          <cell r="A68" t="str">
            <v>BRL</v>
          </cell>
        </row>
        <row r="69">
          <cell r="A69" t="str">
            <v>CLP</v>
          </cell>
        </row>
        <row r="70">
          <cell r="A70" t="str">
            <v>COP</v>
          </cell>
        </row>
        <row r="71">
          <cell r="A71" t="str">
            <v>PEI</v>
          </cell>
        </row>
        <row r="72">
          <cell r="A72" t="str">
            <v>UYP</v>
          </cell>
        </row>
        <row r="73">
          <cell r="A73" t="str">
            <v>VEB</v>
          </cell>
        </row>
        <row r="74">
          <cell r="A74" t="str">
            <v>DZD</v>
          </cell>
        </row>
        <row r="75">
          <cell r="A75" t="str">
            <v>EGP</v>
          </cell>
        </row>
        <row r="76">
          <cell r="A76" t="str">
            <v>XAF</v>
          </cell>
        </row>
        <row r="77">
          <cell r="A77" t="str">
            <v>GHC</v>
          </cell>
        </row>
        <row r="78">
          <cell r="A78" t="str">
            <v>KES</v>
          </cell>
        </row>
        <row r="79">
          <cell r="A79" t="str">
            <v>LYD</v>
          </cell>
        </row>
        <row r="80">
          <cell r="A80" t="str">
            <v>MAD</v>
          </cell>
        </row>
        <row r="81">
          <cell r="A81" t="str">
            <v>NGN</v>
          </cell>
        </row>
        <row r="82">
          <cell r="A82" t="str">
            <v>ZAR</v>
          </cell>
        </row>
        <row r="83">
          <cell r="A83" t="str">
            <v>TND</v>
          </cell>
        </row>
        <row r="84">
          <cell r="A84" t="str">
            <v>ZWD</v>
          </cell>
        </row>
        <row r="85">
          <cell r="A85" t="str">
            <v>ECU</v>
          </cell>
        </row>
        <row r="86">
          <cell r="A86" t="str">
            <v>MXN</v>
          </cell>
        </row>
        <row r="87">
          <cell r="A87" t="str">
            <v>EUR</v>
          </cell>
        </row>
        <row r="88">
          <cell r="A88" t="str">
            <v>CZK</v>
          </cell>
        </row>
        <row r="89">
          <cell r="A89" t="str">
            <v>HUF</v>
          </cell>
        </row>
        <row r="90">
          <cell r="A90" t="str">
            <v>PLN</v>
          </cell>
        </row>
        <row r="91">
          <cell r="A91" t="str">
            <v>SKK</v>
          </cell>
        </row>
        <row r="92">
          <cell r="A92" t="str">
            <v>YTL</v>
          </cell>
        </row>
        <row r="93">
          <cell r="A93" t="str">
            <v>TRY</v>
          </cell>
        </row>
        <row r="94">
          <cell r="A94" t="str">
            <v>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海投申込書"/>
      <sheetName val="コントロール"/>
      <sheetName val="通貨略称"/>
    </sheetNames>
    <sheetDataSet>
      <sheetData sheetId="0" refreshError="1"/>
      <sheetData sheetId="1" refreshError="1"/>
      <sheetData sheetId="2">
        <row r="1">
          <cell r="A1" t="str">
            <v>USD</v>
          </cell>
        </row>
        <row r="2">
          <cell r="A2" t="str">
            <v>GBP</v>
          </cell>
        </row>
        <row r="3">
          <cell r="A3" t="str">
            <v>CAD</v>
          </cell>
        </row>
        <row r="4">
          <cell r="A4" t="str">
            <v>CHF</v>
          </cell>
        </row>
        <row r="5">
          <cell r="A5" t="str">
            <v>DEM</v>
          </cell>
        </row>
        <row r="6">
          <cell r="A6" t="str">
            <v>SEK</v>
          </cell>
        </row>
        <row r="7">
          <cell r="A7" t="str">
            <v>NLG</v>
          </cell>
        </row>
        <row r="8">
          <cell r="A8" t="str">
            <v>BEF</v>
          </cell>
        </row>
        <row r="9">
          <cell r="A9" t="str">
            <v>FRF</v>
          </cell>
        </row>
        <row r="10">
          <cell r="A10" t="str">
            <v>ATS</v>
          </cell>
        </row>
        <row r="11">
          <cell r="A11" t="str">
            <v>DKK</v>
          </cell>
        </row>
        <row r="12">
          <cell r="A12" t="str">
            <v>ITL</v>
          </cell>
        </row>
        <row r="13">
          <cell r="A13" t="str">
            <v>NOK</v>
          </cell>
        </row>
        <row r="14">
          <cell r="A14" t="str">
            <v>PTE</v>
          </cell>
        </row>
        <row r="15">
          <cell r="A15" t="str">
            <v>JPY</v>
          </cell>
        </row>
        <row r="16">
          <cell r="A16" t="str">
            <v>AUD</v>
          </cell>
        </row>
        <row r="17">
          <cell r="A17" t="str">
            <v>CNY</v>
          </cell>
        </row>
        <row r="18">
          <cell r="A18" t="str">
            <v>NZD</v>
          </cell>
        </row>
        <row r="19">
          <cell r="A19" t="str">
            <v>HKD</v>
          </cell>
        </row>
        <row r="20">
          <cell r="A20" t="str">
            <v>SGD</v>
          </cell>
        </row>
        <row r="21">
          <cell r="A21" t="str">
            <v>AFA</v>
          </cell>
        </row>
        <row r="22">
          <cell r="A22" t="str">
            <v>BDT</v>
          </cell>
        </row>
        <row r="23">
          <cell r="A23" t="str">
            <v>MYK</v>
          </cell>
        </row>
        <row r="24">
          <cell r="A24" t="str">
            <v>CAR</v>
          </cell>
        </row>
        <row r="25">
          <cell r="A25" t="str">
            <v>INR</v>
          </cell>
        </row>
        <row r="26">
          <cell r="A26" t="str">
            <v>IDR</v>
          </cell>
        </row>
        <row r="27">
          <cell r="A27" t="str">
            <v>LAK</v>
          </cell>
        </row>
        <row r="28">
          <cell r="A28" t="str">
            <v>MYR</v>
          </cell>
        </row>
        <row r="29">
          <cell r="A29" t="str">
            <v>NPR</v>
          </cell>
        </row>
        <row r="30">
          <cell r="A30" t="str">
            <v>PKR</v>
          </cell>
        </row>
        <row r="31">
          <cell r="A31" t="str">
            <v>PGK</v>
          </cell>
        </row>
        <row r="32">
          <cell r="A32" t="str">
            <v>PHP</v>
          </cell>
        </row>
        <row r="33">
          <cell r="A33" t="str">
            <v>KRW</v>
          </cell>
        </row>
        <row r="34">
          <cell r="A34" t="str">
            <v>LKR</v>
          </cell>
        </row>
        <row r="35">
          <cell r="A35" t="str">
            <v>TWD</v>
          </cell>
        </row>
        <row r="36">
          <cell r="A36" t="str">
            <v>THB</v>
          </cell>
        </row>
        <row r="37">
          <cell r="A37" t="str">
            <v>VND</v>
          </cell>
        </row>
        <row r="38">
          <cell r="A38" t="str">
            <v>CSK</v>
          </cell>
        </row>
        <row r="39">
          <cell r="A39" t="str">
            <v>FIM</v>
          </cell>
        </row>
        <row r="40">
          <cell r="A40" t="str">
            <v>DOM</v>
          </cell>
        </row>
        <row r="41">
          <cell r="A41" t="str">
            <v>GRD</v>
          </cell>
        </row>
        <row r="42">
          <cell r="A42" t="str">
            <v>IEP</v>
          </cell>
        </row>
        <row r="43">
          <cell r="A43" t="str">
            <v>LUF</v>
          </cell>
        </row>
        <row r="44">
          <cell r="A44" t="str">
            <v>PLZ</v>
          </cell>
        </row>
        <row r="45">
          <cell r="A45" t="str">
            <v>RUB</v>
          </cell>
        </row>
        <row r="46">
          <cell r="A46" t="str">
            <v>ESP</v>
          </cell>
        </row>
        <row r="47">
          <cell r="A47" t="str">
            <v>YUN</v>
          </cell>
        </row>
        <row r="48">
          <cell r="A48" t="str">
            <v>BHD</v>
          </cell>
        </row>
        <row r="49">
          <cell r="A49" t="str">
            <v>IRR</v>
          </cell>
        </row>
        <row r="50">
          <cell r="A50" t="str">
            <v>IQD</v>
          </cell>
        </row>
        <row r="51">
          <cell r="A51" t="str">
            <v>KWD</v>
          </cell>
        </row>
        <row r="52">
          <cell r="A52" t="str">
            <v>OMR</v>
          </cell>
        </row>
        <row r="53">
          <cell r="A53" t="str">
            <v>QAR</v>
          </cell>
        </row>
        <row r="54">
          <cell r="A54" t="str">
            <v>SAR</v>
          </cell>
        </row>
        <row r="55">
          <cell r="A55" t="str">
            <v>SYP</v>
          </cell>
        </row>
        <row r="56">
          <cell r="A56" t="str">
            <v>TRL</v>
          </cell>
        </row>
        <row r="57">
          <cell r="A57" t="str">
            <v>AED</v>
          </cell>
        </row>
        <row r="58">
          <cell r="A58" t="str">
            <v>YER</v>
          </cell>
        </row>
        <row r="59">
          <cell r="A59" t="str">
            <v>PYG</v>
          </cell>
        </row>
        <row r="60">
          <cell r="A60" t="str">
            <v>CRC</v>
          </cell>
        </row>
        <row r="61">
          <cell r="A61" t="str">
            <v>CUP</v>
          </cell>
        </row>
        <row r="62">
          <cell r="A62" t="str">
            <v>GTQ</v>
          </cell>
        </row>
        <row r="63">
          <cell r="A63" t="str">
            <v>HNL</v>
          </cell>
        </row>
        <row r="64">
          <cell r="A64" t="str">
            <v>JMD</v>
          </cell>
        </row>
        <row r="65">
          <cell r="A65" t="str">
            <v>MXP</v>
          </cell>
        </row>
        <row r="66">
          <cell r="A66" t="str">
            <v>ARA</v>
          </cell>
        </row>
        <row r="67">
          <cell r="A67" t="str">
            <v>BOB</v>
          </cell>
        </row>
        <row r="68">
          <cell r="A68" t="str">
            <v>BRL</v>
          </cell>
        </row>
        <row r="69">
          <cell r="A69" t="str">
            <v>CLP</v>
          </cell>
        </row>
        <row r="70">
          <cell r="A70" t="str">
            <v>COP</v>
          </cell>
        </row>
        <row r="71">
          <cell r="A71" t="str">
            <v>PEI</v>
          </cell>
        </row>
        <row r="72">
          <cell r="A72" t="str">
            <v>UYP</v>
          </cell>
        </row>
        <row r="73">
          <cell r="A73" t="str">
            <v>VEB</v>
          </cell>
        </row>
        <row r="74">
          <cell r="A74" t="str">
            <v>DZD</v>
          </cell>
        </row>
        <row r="75">
          <cell r="A75" t="str">
            <v>EGP</v>
          </cell>
        </row>
        <row r="76">
          <cell r="A76" t="str">
            <v>XAF</v>
          </cell>
        </row>
        <row r="77">
          <cell r="A77" t="str">
            <v>GHC</v>
          </cell>
        </row>
        <row r="78">
          <cell r="A78" t="str">
            <v>KES</v>
          </cell>
        </row>
        <row r="79">
          <cell r="A79" t="str">
            <v>LYD</v>
          </cell>
        </row>
        <row r="80">
          <cell r="A80" t="str">
            <v>MAD</v>
          </cell>
        </row>
        <row r="81">
          <cell r="A81" t="str">
            <v>NGN</v>
          </cell>
        </row>
        <row r="82">
          <cell r="A82" t="str">
            <v>ZAR</v>
          </cell>
        </row>
        <row r="83">
          <cell r="A83" t="str">
            <v>TND</v>
          </cell>
        </row>
        <row r="84">
          <cell r="A84" t="str">
            <v>ZWD</v>
          </cell>
        </row>
        <row r="85">
          <cell r="A85" t="str">
            <v>ECU</v>
          </cell>
        </row>
        <row r="86">
          <cell r="A86" t="str">
            <v>MXN</v>
          </cell>
        </row>
        <row r="87">
          <cell r="A87" t="str">
            <v>EUR</v>
          </cell>
        </row>
        <row r="88">
          <cell r="A88" t="str">
            <v>CZK</v>
          </cell>
        </row>
        <row r="89">
          <cell r="A89" t="str">
            <v>HUF</v>
          </cell>
        </row>
        <row r="90">
          <cell r="A90" t="str">
            <v>PLN</v>
          </cell>
        </row>
        <row r="91">
          <cell r="A91" t="str">
            <v>SKK</v>
          </cell>
        </row>
        <row r="92">
          <cell r="A92" t="str">
            <v>YTL</v>
          </cell>
        </row>
        <row r="93">
          <cell r="A93" t="str">
            <v>TRY</v>
          </cell>
        </row>
        <row r="94">
          <cell r="A94" t="str">
            <v>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海投申込書"/>
      <sheetName val="別添"/>
      <sheetName val="別添 2"/>
      <sheetName val="通貨略称"/>
      <sheetName val="コントロール"/>
      <sheetName val="貼付用（申込書）"/>
    </sheetNames>
    <sheetDataSet>
      <sheetData sheetId="0"/>
      <sheetData sheetId="1"/>
      <sheetData sheetId="2"/>
      <sheetData sheetId="3">
        <row r="1">
          <cell r="A1" t="str">
            <v>USD</v>
          </cell>
        </row>
        <row r="2">
          <cell r="A2" t="str">
            <v>GBP</v>
          </cell>
        </row>
        <row r="3">
          <cell r="A3" t="str">
            <v>CAD</v>
          </cell>
        </row>
        <row r="4">
          <cell r="A4" t="str">
            <v>CHF</v>
          </cell>
        </row>
        <row r="5">
          <cell r="A5" t="str">
            <v>DEM</v>
          </cell>
        </row>
        <row r="6">
          <cell r="A6" t="str">
            <v>SEK</v>
          </cell>
        </row>
        <row r="7">
          <cell r="A7" t="str">
            <v>NLG</v>
          </cell>
        </row>
        <row r="8">
          <cell r="A8" t="str">
            <v>BEF</v>
          </cell>
        </row>
        <row r="9">
          <cell r="A9" t="str">
            <v>FRF</v>
          </cell>
        </row>
        <row r="10">
          <cell r="A10" t="str">
            <v>ATS</v>
          </cell>
        </row>
        <row r="11">
          <cell r="A11" t="str">
            <v>DKK</v>
          </cell>
        </row>
        <row r="12">
          <cell r="A12" t="str">
            <v>ITL</v>
          </cell>
        </row>
        <row r="13">
          <cell r="A13" t="str">
            <v>NOK</v>
          </cell>
        </row>
        <row r="14">
          <cell r="A14" t="str">
            <v>PTE</v>
          </cell>
        </row>
        <row r="15">
          <cell r="A15" t="str">
            <v>JPY</v>
          </cell>
        </row>
        <row r="16">
          <cell r="A16" t="str">
            <v>AUD</v>
          </cell>
        </row>
        <row r="17">
          <cell r="A17" t="str">
            <v>CNY</v>
          </cell>
        </row>
        <row r="18">
          <cell r="A18" t="str">
            <v>NZD</v>
          </cell>
        </row>
        <row r="19">
          <cell r="A19" t="str">
            <v>HKD</v>
          </cell>
        </row>
        <row r="20">
          <cell r="A20" t="str">
            <v>SGD</v>
          </cell>
        </row>
        <row r="21">
          <cell r="A21" t="str">
            <v>AFA</v>
          </cell>
        </row>
        <row r="22">
          <cell r="A22" t="str">
            <v>BDT</v>
          </cell>
        </row>
        <row r="23">
          <cell r="A23" t="str">
            <v>MYK</v>
          </cell>
        </row>
        <row r="24">
          <cell r="A24" t="str">
            <v>CAR</v>
          </cell>
        </row>
        <row r="25">
          <cell r="A25" t="str">
            <v>INR</v>
          </cell>
        </row>
        <row r="26">
          <cell r="A26" t="str">
            <v>IDR</v>
          </cell>
        </row>
        <row r="27">
          <cell r="A27" t="str">
            <v>LAK</v>
          </cell>
        </row>
        <row r="28">
          <cell r="A28" t="str">
            <v>MYR</v>
          </cell>
        </row>
        <row r="29">
          <cell r="A29" t="str">
            <v>NPR</v>
          </cell>
        </row>
        <row r="30">
          <cell r="A30" t="str">
            <v>PKR</v>
          </cell>
        </row>
        <row r="31">
          <cell r="A31" t="str">
            <v>PGK</v>
          </cell>
        </row>
        <row r="32">
          <cell r="A32" t="str">
            <v>PHP</v>
          </cell>
        </row>
        <row r="33">
          <cell r="A33" t="str">
            <v>KRW</v>
          </cell>
        </row>
        <row r="34">
          <cell r="A34" t="str">
            <v>LKR</v>
          </cell>
        </row>
        <row r="35">
          <cell r="A35" t="str">
            <v>TWD</v>
          </cell>
        </row>
        <row r="36">
          <cell r="A36" t="str">
            <v>THB</v>
          </cell>
        </row>
        <row r="37">
          <cell r="A37" t="str">
            <v>VND</v>
          </cell>
        </row>
        <row r="38">
          <cell r="A38" t="str">
            <v>CSK</v>
          </cell>
        </row>
        <row r="39">
          <cell r="A39" t="str">
            <v>FIM</v>
          </cell>
        </row>
        <row r="40">
          <cell r="A40" t="str">
            <v>DOM</v>
          </cell>
        </row>
        <row r="41">
          <cell r="A41" t="str">
            <v>GRD</v>
          </cell>
        </row>
        <row r="42">
          <cell r="A42" t="str">
            <v>IEP</v>
          </cell>
        </row>
        <row r="43">
          <cell r="A43" t="str">
            <v>LUF</v>
          </cell>
        </row>
        <row r="44">
          <cell r="A44" t="str">
            <v>PLZ</v>
          </cell>
        </row>
        <row r="45">
          <cell r="A45" t="str">
            <v>RUB</v>
          </cell>
        </row>
        <row r="46">
          <cell r="A46" t="str">
            <v>ESP</v>
          </cell>
        </row>
        <row r="47">
          <cell r="A47" t="str">
            <v>YUN</v>
          </cell>
        </row>
        <row r="48">
          <cell r="A48" t="str">
            <v>BHD</v>
          </cell>
        </row>
        <row r="49">
          <cell r="A49" t="str">
            <v>IRR</v>
          </cell>
        </row>
        <row r="50">
          <cell r="A50" t="str">
            <v>IQD</v>
          </cell>
        </row>
        <row r="51">
          <cell r="A51" t="str">
            <v>KWD</v>
          </cell>
        </row>
        <row r="52">
          <cell r="A52" t="str">
            <v>OMR</v>
          </cell>
        </row>
        <row r="53">
          <cell r="A53" t="str">
            <v>QAR</v>
          </cell>
        </row>
        <row r="54">
          <cell r="A54" t="str">
            <v>SAR</v>
          </cell>
        </row>
        <row r="55">
          <cell r="A55" t="str">
            <v>SYP</v>
          </cell>
        </row>
        <row r="56">
          <cell r="A56" t="str">
            <v>TRL</v>
          </cell>
        </row>
        <row r="57">
          <cell r="A57" t="str">
            <v>AED</v>
          </cell>
        </row>
        <row r="58">
          <cell r="A58" t="str">
            <v>YER</v>
          </cell>
        </row>
        <row r="59">
          <cell r="A59" t="str">
            <v>PYG</v>
          </cell>
        </row>
        <row r="60">
          <cell r="A60" t="str">
            <v>CRC</v>
          </cell>
        </row>
        <row r="61">
          <cell r="A61" t="str">
            <v>CUP</v>
          </cell>
        </row>
        <row r="62">
          <cell r="A62" t="str">
            <v>GTQ</v>
          </cell>
        </row>
        <row r="63">
          <cell r="A63" t="str">
            <v>HNL</v>
          </cell>
        </row>
        <row r="64">
          <cell r="A64" t="str">
            <v>JMD</v>
          </cell>
        </row>
        <row r="65">
          <cell r="A65" t="str">
            <v>MXP</v>
          </cell>
        </row>
        <row r="66">
          <cell r="A66" t="str">
            <v>ARA</v>
          </cell>
        </row>
        <row r="67">
          <cell r="A67" t="str">
            <v>BOB</v>
          </cell>
        </row>
        <row r="68">
          <cell r="A68" t="str">
            <v>BRL</v>
          </cell>
        </row>
        <row r="69">
          <cell r="A69" t="str">
            <v>CLP</v>
          </cell>
        </row>
        <row r="70">
          <cell r="A70" t="str">
            <v>COP</v>
          </cell>
        </row>
        <row r="71">
          <cell r="A71" t="str">
            <v>PEI</v>
          </cell>
        </row>
        <row r="72">
          <cell r="A72" t="str">
            <v>UYP</v>
          </cell>
        </row>
        <row r="73">
          <cell r="A73" t="str">
            <v>VEB</v>
          </cell>
        </row>
        <row r="74">
          <cell r="A74" t="str">
            <v>DZD</v>
          </cell>
        </row>
        <row r="75">
          <cell r="A75" t="str">
            <v>EGP</v>
          </cell>
        </row>
        <row r="76">
          <cell r="A76" t="str">
            <v>XAF</v>
          </cell>
        </row>
        <row r="77">
          <cell r="A77" t="str">
            <v>GHC</v>
          </cell>
        </row>
        <row r="78">
          <cell r="A78" t="str">
            <v>KES</v>
          </cell>
        </row>
        <row r="79">
          <cell r="A79" t="str">
            <v>LYD</v>
          </cell>
        </row>
        <row r="80">
          <cell r="A80" t="str">
            <v>MAD</v>
          </cell>
        </row>
        <row r="81">
          <cell r="A81" t="str">
            <v>NGN</v>
          </cell>
        </row>
        <row r="82">
          <cell r="A82" t="str">
            <v>ZAR</v>
          </cell>
        </row>
        <row r="83">
          <cell r="A83" t="str">
            <v>TND</v>
          </cell>
        </row>
        <row r="84">
          <cell r="A84" t="str">
            <v>ZWD</v>
          </cell>
        </row>
        <row r="85">
          <cell r="A85" t="str">
            <v>ECU</v>
          </cell>
        </row>
        <row r="86">
          <cell r="A86" t="str">
            <v>MXN</v>
          </cell>
        </row>
        <row r="87">
          <cell r="A87" t="str">
            <v>EUR</v>
          </cell>
        </row>
        <row r="88">
          <cell r="A88" t="str">
            <v>CZK</v>
          </cell>
        </row>
        <row r="89">
          <cell r="A89" t="str">
            <v>HUF</v>
          </cell>
        </row>
        <row r="90">
          <cell r="A90" t="str">
            <v>PLN</v>
          </cell>
        </row>
        <row r="91">
          <cell r="A91" t="str">
            <v>SKK</v>
          </cell>
        </row>
        <row r="92">
          <cell r="A92" t="str">
            <v>YTL</v>
          </cell>
        </row>
        <row r="93">
          <cell r="A93" t="str">
            <v>TRY</v>
          </cell>
        </row>
        <row r="94">
          <cell r="A94" t="str">
            <v>その他</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9" Type="http://schemas.openxmlformats.org/officeDocument/2006/relationships/ctrlProp" Target="../ctrlProps/ctrlProp44.xml"/><Relationship Id="rId21" Type="http://schemas.openxmlformats.org/officeDocument/2006/relationships/ctrlProp" Target="../ctrlProps/ctrlProp26.xml"/><Relationship Id="rId34" Type="http://schemas.openxmlformats.org/officeDocument/2006/relationships/ctrlProp" Target="../ctrlProps/ctrlProp39.xml"/><Relationship Id="rId42" Type="http://schemas.openxmlformats.org/officeDocument/2006/relationships/ctrlProp" Target="../ctrlProps/ctrlProp47.xml"/><Relationship Id="rId47" Type="http://schemas.openxmlformats.org/officeDocument/2006/relationships/ctrlProp" Target="../ctrlProps/ctrlProp52.xml"/><Relationship Id="rId50" Type="http://schemas.openxmlformats.org/officeDocument/2006/relationships/ctrlProp" Target="../ctrlProps/ctrlProp55.xml"/><Relationship Id="rId55" Type="http://schemas.openxmlformats.org/officeDocument/2006/relationships/ctrlProp" Target="../ctrlProps/ctrlProp60.xml"/><Relationship Id="rId7" Type="http://schemas.openxmlformats.org/officeDocument/2006/relationships/ctrlProp" Target="../ctrlProps/ctrlProp12.xml"/><Relationship Id="rId2" Type="http://schemas.openxmlformats.org/officeDocument/2006/relationships/printerSettings" Target="../printerSettings/printerSettings2.bin"/><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41" Type="http://schemas.openxmlformats.org/officeDocument/2006/relationships/ctrlProp" Target="../ctrlProps/ctrlProp46.xml"/><Relationship Id="rId54" Type="http://schemas.openxmlformats.org/officeDocument/2006/relationships/ctrlProp" Target="../ctrlProps/ctrlProp59.xml"/><Relationship Id="rId62" Type="http://schemas.openxmlformats.org/officeDocument/2006/relationships/ctrlProp" Target="../ctrlProps/ctrlProp67.xml"/><Relationship Id="rId1" Type="http://schemas.openxmlformats.org/officeDocument/2006/relationships/hyperlink" Target="https://www.nexi.go.jp/form/investment/rate/index.html" TargetMode="External"/><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37" Type="http://schemas.openxmlformats.org/officeDocument/2006/relationships/ctrlProp" Target="../ctrlProps/ctrlProp42.xml"/><Relationship Id="rId40" Type="http://schemas.openxmlformats.org/officeDocument/2006/relationships/ctrlProp" Target="../ctrlProps/ctrlProp45.xml"/><Relationship Id="rId45" Type="http://schemas.openxmlformats.org/officeDocument/2006/relationships/ctrlProp" Target="../ctrlProps/ctrlProp50.xml"/><Relationship Id="rId53" Type="http://schemas.openxmlformats.org/officeDocument/2006/relationships/ctrlProp" Target="../ctrlProps/ctrlProp58.xml"/><Relationship Id="rId58" Type="http://schemas.openxmlformats.org/officeDocument/2006/relationships/ctrlProp" Target="../ctrlProps/ctrlProp63.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36" Type="http://schemas.openxmlformats.org/officeDocument/2006/relationships/ctrlProp" Target="../ctrlProps/ctrlProp41.xml"/><Relationship Id="rId49" Type="http://schemas.openxmlformats.org/officeDocument/2006/relationships/ctrlProp" Target="../ctrlProps/ctrlProp54.xml"/><Relationship Id="rId57" Type="http://schemas.openxmlformats.org/officeDocument/2006/relationships/ctrlProp" Target="../ctrlProps/ctrlProp62.xml"/><Relationship Id="rId61" Type="http://schemas.openxmlformats.org/officeDocument/2006/relationships/ctrlProp" Target="../ctrlProps/ctrlProp66.xml"/><Relationship Id="rId10" Type="http://schemas.openxmlformats.org/officeDocument/2006/relationships/ctrlProp" Target="../ctrlProps/ctrlProp15.xml"/><Relationship Id="rId19" Type="http://schemas.openxmlformats.org/officeDocument/2006/relationships/ctrlProp" Target="../ctrlProps/ctrlProp24.xml"/><Relationship Id="rId31" Type="http://schemas.openxmlformats.org/officeDocument/2006/relationships/ctrlProp" Target="../ctrlProps/ctrlProp36.xml"/><Relationship Id="rId44" Type="http://schemas.openxmlformats.org/officeDocument/2006/relationships/ctrlProp" Target="../ctrlProps/ctrlProp49.xml"/><Relationship Id="rId52" Type="http://schemas.openxmlformats.org/officeDocument/2006/relationships/ctrlProp" Target="../ctrlProps/ctrlProp57.xml"/><Relationship Id="rId60" Type="http://schemas.openxmlformats.org/officeDocument/2006/relationships/ctrlProp" Target="../ctrlProps/ctrlProp65.xml"/><Relationship Id="rId4" Type="http://schemas.openxmlformats.org/officeDocument/2006/relationships/vmlDrawing" Target="../drawings/vmlDrawing2.v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35" Type="http://schemas.openxmlformats.org/officeDocument/2006/relationships/ctrlProp" Target="../ctrlProps/ctrlProp40.xml"/><Relationship Id="rId43" Type="http://schemas.openxmlformats.org/officeDocument/2006/relationships/ctrlProp" Target="../ctrlProps/ctrlProp48.xml"/><Relationship Id="rId48" Type="http://schemas.openxmlformats.org/officeDocument/2006/relationships/ctrlProp" Target="../ctrlProps/ctrlProp53.xml"/><Relationship Id="rId56" Type="http://schemas.openxmlformats.org/officeDocument/2006/relationships/ctrlProp" Target="../ctrlProps/ctrlProp61.xml"/><Relationship Id="rId8" Type="http://schemas.openxmlformats.org/officeDocument/2006/relationships/ctrlProp" Target="../ctrlProps/ctrlProp13.xml"/><Relationship Id="rId51" Type="http://schemas.openxmlformats.org/officeDocument/2006/relationships/ctrlProp" Target="../ctrlProps/ctrlProp56.xml"/><Relationship Id="rId3" Type="http://schemas.openxmlformats.org/officeDocument/2006/relationships/drawing" Target="../drawings/drawing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38" Type="http://schemas.openxmlformats.org/officeDocument/2006/relationships/ctrlProp" Target="../ctrlProps/ctrlProp43.xml"/><Relationship Id="rId46" Type="http://schemas.openxmlformats.org/officeDocument/2006/relationships/ctrlProp" Target="../ctrlProps/ctrlProp51.xml"/><Relationship Id="rId59" Type="http://schemas.openxmlformats.org/officeDocument/2006/relationships/ctrlProp" Target="../ctrlProps/ctrlProp6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7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0.xml"/><Relationship Id="rId5" Type="http://schemas.openxmlformats.org/officeDocument/2006/relationships/ctrlProp" Target="../ctrlProps/ctrlProp69.xml"/><Relationship Id="rId4" Type="http://schemas.openxmlformats.org/officeDocument/2006/relationships/ctrlProp" Target="../ctrlProps/ctrlProp6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AW82"/>
  <sheetViews>
    <sheetView showGridLines="0" tabSelected="1" view="pageBreakPreview" zoomScaleNormal="100" zoomScaleSheetLayoutView="100" workbookViewId="0"/>
  </sheetViews>
  <sheetFormatPr defaultColWidth="4.625" defaultRowHeight="18.75" customHeight="1"/>
  <cols>
    <col min="1" max="21" width="4.875" style="1" customWidth="1"/>
    <col min="22" max="22" width="1.75" style="1" customWidth="1"/>
    <col min="23" max="23" width="2.625" style="1" customWidth="1"/>
    <col min="24" max="24" width="2.125" style="1" customWidth="1"/>
    <col min="25" max="25" width="3.625" style="1" customWidth="1"/>
    <col min="26" max="26" width="5.125" style="3" customWidth="1"/>
    <col min="27" max="46" width="5.125" style="1" customWidth="1"/>
    <col min="47" max="16384" width="4.625" style="1"/>
  </cols>
  <sheetData>
    <row r="1" spans="1:47" ht="18.75" customHeight="1">
      <c r="A1" s="16" t="s">
        <v>411</v>
      </c>
      <c r="B1" s="16"/>
      <c r="C1" s="16"/>
      <c r="D1" s="16"/>
      <c r="E1" s="17"/>
      <c r="F1" s="17"/>
      <c r="G1" s="17"/>
      <c r="H1" s="17"/>
      <c r="I1" s="17"/>
      <c r="J1" s="17"/>
      <c r="K1" s="17"/>
      <c r="L1" s="17"/>
      <c r="M1" s="17"/>
      <c r="N1" s="17"/>
      <c r="O1" s="17"/>
      <c r="P1" s="17"/>
      <c r="Q1" s="17"/>
      <c r="R1" s="17"/>
      <c r="S1" s="17"/>
      <c r="T1" s="17"/>
      <c r="U1" s="17"/>
      <c r="V1" s="17"/>
      <c r="W1" s="17"/>
      <c r="X1" s="76"/>
      <c r="Y1" s="7"/>
      <c r="Z1" s="58"/>
      <c r="AA1" s="59"/>
      <c r="AB1" s="60"/>
      <c r="AC1" s="59"/>
      <c r="AD1" s="59"/>
      <c r="AE1" s="59"/>
      <c r="AF1" s="59"/>
      <c r="AG1" s="59"/>
      <c r="AH1" s="59"/>
      <c r="AI1" s="59"/>
      <c r="AJ1" s="59"/>
      <c r="AK1" s="59"/>
      <c r="AL1" s="59"/>
      <c r="AM1" s="59"/>
      <c r="AN1" s="59"/>
      <c r="AO1" s="59"/>
      <c r="AP1" s="59"/>
      <c r="AQ1" s="59"/>
      <c r="AR1" s="59"/>
      <c r="AS1" s="59"/>
      <c r="AT1" s="59"/>
      <c r="AU1" s="4"/>
    </row>
    <row r="2" spans="1:47" ht="18.75" customHeight="1" thickBot="1">
      <c r="A2" s="17"/>
      <c r="B2" s="17"/>
      <c r="C2" s="17"/>
      <c r="D2" s="17"/>
      <c r="E2" s="17"/>
      <c r="F2" s="17"/>
      <c r="G2" s="17"/>
      <c r="H2" s="17"/>
      <c r="I2" s="17"/>
      <c r="J2" s="17"/>
      <c r="K2" s="17"/>
      <c r="L2" s="17"/>
      <c r="M2" s="17"/>
      <c r="N2" s="17"/>
      <c r="O2" s="17"/>
      <c r="P2" s="17"/>
      <c r="Q2" s="17"/>
      <c r="R2" s="17"/>
      <c r="S2" s="17"/>
      <c r="T2" s="17"/>
      <c r="U2" s="17"/>
      <c r="V2" s="17"/>
      <c r="W2" s="17"/>
      <c r="X2" s="76"/>
      <c r="Y2" s="58"/>
      <c r="Z2" s="61"/>
      <c r="AA2" s="59"/>
      <c r="AB2" s="59"/>
      <c r="AC2" s="59"/>
      <c r="AD2" s="59"/>
      <c r="AE2" s="59"/>
      <c r="AF2" s="59"/>
      <c r="AG2" s="59"/>
      <c r="AH2" s="59"/>
      <c r="AI2" s="59"/>
      <c r="AJ2" s="59"/>
      <c r="AK2" s="59"/>
      <c r="AL2" s="59"/>
      <c r="AM2" s="59"/>
      <c r="AN2" s="59"/>
      <c r="AO2" s="59"/>
      <c r="AP2" s="59"/>
      <c r="AQ2" s="59"/>
      <c r="AR2" s="59"/>
      <c r="AS2" s="59"/>
      <c r="AT2" s="59"/>
      <c r="AU2" s="4"/>
    </row>
    <row r="3" spans="1:47" ht="18.75" customHeight="1">
      <c r="A3" s="497" t="s">
        <v>242</v>
      </c>
      <c r="B3" s="497"/>
      <c r="C3" s="497"/>
      <c r="D3" s="497"/>
      <c r="E3" s="497"/>
      <c r="F3" s="497"/>
      <c r="G3" s="497"/>
      <c r="H3" s="497"/>
      <c r="I3" s="497"/>
      <c r="J3" s="497"/>
      <c r="K3" s="497"/>
      <c r="L3" s="497"/>
      <c r="M3" s="497"/>
      <c r="N3" s="497"/>
      <c r="O3" s="497"/>
      <c r="P3" s="497"/>
      <c r="Q3" s="497"/>
      <c r="R3" s="497"/>
      <c r="S3" s="497"/>
      <c r="T3" s="497"/>
      <c r="U3" s="497"/>
      <c r="V3" s="17"/>
      <c r="W3" s="17"/>
      <c r="X3" s="76"/>
      <c r="Y3" s="58"/>
      <c r="Z3" s="62" t="s">
        <v>296</v>
      </c>
      <c r="AA3" s="63"/>
      <c r="AB3" s="63"/>
      <c r="AC3" s="63"/>
      <c r="AD3" s="63"/>
      <c r="AE3" s="63"/>
      <c r="AF3" s="63"/>
      <c r="AG3" s="63"/>
      <c r="AH3" s="63"/>
      <c r="AI3" s="63"/>
      <c r="AJ3" s="63"/>
      <c r="AK3" s="63"/>
      <c r="AL3" s="63"/>
      <c r="AM3" s="63"/>
      <c r="AN3" s="63"/>
      <c r="AO3" s="63"/>
      <c r="AP3" s="63"/>
      <c r="AQ3" s="63"/>
      <c r="AR3" s="63"/>
      <c r="AS3" s="63"/>
      <c r="AT3" s="64"/>
      <c r="AU3" s="4"/>
    </row>
    <row r="4" spans="1:47" ht="18.75" customHeight="1">
      <c r="A4" s="17"/>
      <c r="B4" s="17"/>
      <c r="C4" s="17"/>
      <c r="D4" s="17"/>
      <c r="E4" s="17"/>
      <c r="F4" s="17"/>
      <c r="G4" s="17"/>
      <c r="H4" s="17"/>
      <c r="I4" s="17"/>
      <c r="J4" s="17"/>
      <c r="K4" s="17"/>
      <c r="L4" s="17"/>
      <c r="M4" s="17"/>
      <c r="N4" s="17"/>
      <c r="O4" s="17"/>
      <c r="P4" s="105"/>
      <c r="Q4" s="57" t="s">
        <v>200</v>
      </c>
      <c r="R4" s="543" t="s">
        <v>178</v>
      </c>
      <c r="S4" s="543"/>
      <c r="T4" s="543"/>
      <c r="U4" s="543"/>
      <c r="V4" s="543"/>
      <c r="W4" s="17"/>
      <c r="X4" s="76"/>
      <c r="Y4" s="59"/>
      <c r="Z4" s="65" t="s">
        <v>93</v>
      </c>
      <c r="AA4" s="66"/>
      <c r="AB4" s="66"/>
      <c r="AC4" s="66"/>
      <c r="AD4" s="66"/>
      <c r="AE4" s="66"/>
      <c r="AF4" s="66"/>
      <c r="AG4" s="66"/>
      <c r="AH4" s="66"/>
      <c r="AI4" s="66"/>
      <c r="AJ4" s="66"/>
      <c r="AK4" s="66"/>
      <c r="AL4" s="66"/>
      <c r="AM4" s="66"/>
      <c r="AN4" s="66"/>
      <c r="AO4" s="66"/>
      <c r="AP4" s="66"/>
      <c r="AQ4" s="66"/>
      <c r="AR4" s="66"/>
      <c r="AS4" s="66"/>
      <c r="AT4" s="67"/>
      <c r="AU4" s="4"/>
    </row>
    <row r="5" spans="1:47" s="2" customFormat="1" ht="18.75" customHeight="1">
      <c r="A5" s="18" t="s">
        <v>39</v>
      </c>
      <c r="B5" s="18"/>
      <c r="C5" s="18"/>
      <c r="D5" s="18"/>
      <c r="E5" s="18"/>
      <c r="F5" s="18"/>
      <c r="G5" s="18"/>
      <c r="H5" s="18"/>
      <c r="I5" s="18"/>
      <c r="J5" s="18"/>
      <c r="K5" s="357" t="s">
        <v>0</v>
      </c>
      <c r="L5" s="357"/>
      <c r="M5" s="19"/>
      <c r="N5" s="20"/>
      <c r="O5" s="21"/>
      <c r="P5" s="21"/>
      <c r="Q5" s="21"/>
      <c r="R5" s="22"/>
      <c r="S5" s="18"/>
      <c r="T5" s="18"/>
      <c r="U5" s="18"/>
      <c r="V5" s="18"/>
      <c r="W5" s="18"/>
      <c r="X5" s="68"/>
      <c r="Y5" s="5"/>
      <c r="Z5" s="356"/>
      <c r="AA5" s="355"/>
      <c r="AB5" s="355"/>
      <c r="AC5" s="355"/>
      <c r="AD5" s="355"/>
      <c r="AE5" s="355"/>
      <c r="AF5" s="355"/>
      <c r="AG5" s="355"/>
      <c r="AH5" s="355"/>
      <c r="AI5" s="355"/>
      <c r="AJ5" s="355"/>
      <c r="AK5" s="355"/>
      <c r="AL5" s="355"/>
      <c r="AM5" s="355"/>
      <c r="AN5" s="355"/>
      <c r="AO5" s="355"/>
      <c r="AP5" s="355"/>
      <c r="AQ5" s="355"/>
      <c r="AR5" s="355"/>
      <c r="AS5" s="355"/>
      <c r="AT5" s="355"/>
      <c r="AU5" s="5"/>
    </row>
    <row r="6" spans="1:47" s="2" customFormat="1" ht="18.75" customHeight="1">
      <c r="A6" s="18"/>
      <c r="B6" s="18"/>
      <c r="C6" s="18"/>
      <c r="D6" s="18"/>
      <c r="K6" s="18"/>
      <c r="L6" s="20" t="s">
        <v>294</v>
      </c>
      <c r="M6" s="358"/>
      <c r="N6" s="358"/>
      <c r="O6" s="358"/>
      <c r="P6" s="358"/>
      <c r="Q6" s="358"/>
      <c r="R6" s="358"/>
      <c r="S6" s="358"/>
      <c r="T6" s="358"/>
      <c r="U6" s="18"/>
      <c r="V6" s="18"/>
      <c r="W6" s="18"/>
      <c r="X6" s="68"/>
      <c r="Y6" s="5"/>
      <c r="Z6" s="355"/>
      <c r="AA6" s="355"/>
      <c r="AB6" s="355"/>
      <c r="AC6" s="355"/>
      <c r="AD6" s="355"/>
      <c r="AE6" s="355"/>
      <c r="AF6" s="355"/>
      <c r="AG6" s="355"/>
      <c r="AH6" s="355"/>
      <c r="AI6" s="355"/>
      <c r="AJ6" s="355"/>
      <c r="AK6" s="355"/>
      <c r="AL6" s="355"/>
      <c r="AM6" s="355"/>
      <c r="AN6" s="355"/>
      <c r="AO6" s="355"/>
      <c r="AP6" s="355"/>
      <c r="AQ6" s="355"/>
      <c r="AR6" s="355"/>
      <c r="AS6" s="355"/>
      <c r="AT6" s="355"/>
      <c r="AU6" s="6"/>
    </row>
    <row r="7" spans="1:47" s="2" customFormat="1" ht="18.75" customHeight="1">
      <c r="A7" s="18"/>
      <c r="B7" s="344"/>
      <c r="C7" s="344"/>
      <c r="D7" s="344"/>
      <c r="E7" s="344"/>
      <c r="F7" s="344"/>
      <c r="G7" s="344"/>
      <c r="H7" s="344"/>
      <c r="I7" s="344"/>
      <c r="K7" s="18"/>
      <c r="L7" s="20" t="s">
        <v>293</v>
      </c>
      <c r="M7" s="358"/>
      <c r="N7" s="358"/>
      <c r="O7" s="358"/>
      <c r="P7" s="358"/>
      <c r="Q7" s="358"/>
      <c r="R7" s="358"/>
      <c r="S7" s="358"/>
      <c r="T7" s="359" t="s">
        <v>94</v>
      </c>
      <c r="U7" s="220"/>
      <c r="V7" s="18"/>
      <c r="W7" s="18"/>
      <c r="X7" s="68"/>
      <c r="Y7" s="5"/>
      <c r="Z7" s="355"/>
      <c r="AA7" s="355"/>
      <c r="AB7" s="355"/>
      <c r="AC7" s="355"/>
      <c r="AD7" s="355"/>
      <c r="AE7" s="355"/>
      <c r="AF7" s="355"/>
      <c r="AG7" s="355"/>
      <c r="AH7" s="355"/>
      <c r="AI7" s="355"/>
      <c r="AJ7" s="355"/>
      <c r="AK7" s="355"/>
      <c r="AL7" s="355"/>
      <c r="AM7" s="355"/>
      <c r="AN7" s="355"/>
      <c r="AO7" s="355"/>
      <c r="AP7" s="355"/>
      <c r="AQ7" s="355"/>
      <c r="AR7" s="355"/>
      <c r="AS7" s="355"/>
      <c r="AT7" s="355"/>
      <c r="AU7" s="6"/>
    </row>
    <row r="8" spans="1:47" s="2" customFormat="1" ht="18.75" customHeight="1">
      <c r="A8" s="18"/>
      <c r="B8" s="344"/>
      <c r="C8" s="344"/>
      <c r="D8" s="344"/>
      <c r="E8" s="344"/>
      <c r="F8" s="344"/>
      <c r="G8" s="344"/>
      <c r="H8" s="344"/>
      <c r="I8" s="344"/>
      <c r="J8" s="341"/>
      <c r="K8" s="18"/>
      <c r="L8" s="221" t="s">
        <v>295</v>
      </c>
      <c r="M8" s="358"/>
      <c r="N8" s="358"/>
      <c r="O8" s="358"/>
      <c r="P8" s="358"/>
      <c r="Q8" s="358"/>
      <c r="R8" s="358"/>
      <c r="S8" s="358"/>
      <c r="T8" s="359"/>
      <c r="U8" s="220"/>
      <c r="V8" s="18"/>
      <c r="W8" s="18"/>
      <c r="X8" s="68"/>
      <c r="Y8" s="5"/>
      <c r="Z8" s="355"/>
      <c r="AA8" s="355"/>
      <c r="AB8" s="355"/>
      <c r="AC8" s="355"/>
      <c r="AD8" s="355"/>
      <c r="AE8" s="355"/>
      <c r="AF8" s="355"/>
      <c r="AG8" s="355"/>
      <c r="AH8" s="355"/>
      <c r="AI8" s="355"/>
      <c r="AJ8" s="355"/>
      <c r="AK8" s="355"/>
      <c r="AL8" s="355"/>
      <c r="AM8" s="355"/>
      <c r="AN8" s="355"/>
      <c r="AO8" s="355"/>
      <c r="AP8" s="355"/>
      <c r="AQ8" s="355"/>
      <c r="AR8" s="355"/>
      <c r="AS8" s="355"/>
      <c r="AT8" s="355"/>
      <c r="AU8" s="5"/>
    </row>
    <row r="9" spans="1:47" s="2" customFormat="1" ht="18.75" customHeight="1">
      <c r="A9" s="18"/>
      <c r="B9" s="18"/>
      <c r="C9" s="18"/>
      <c r="D9" s="18"/>
      <c r="E9" s="18"/>
      <c r="F9" s="18"/>
      <c r="G9" s="18"/>
      <c r="H9" s="18"/>
      <c r="I9" s="18"/>
      <c r="J9" s="18"/>
      <c r="K9" s="18"/>
      <c r="L9" s="23"/>
      <c r="M9" s="498"/>
      <c r="N9" s="498"/>
      <c r="O9" s="498"/>
      <c r="P9" s="498"/>
      <c r="Q9" s="498"/>
      <c r="R9" s="498"/>
      <c r="S9" s="498"/>
      <c r="T9" s="24"/>
      <c r="U9" s="18"/>
      <c r="V9" s="18"/>
      <c r="W9" s="18"/>
      <c r="X9" s="68"/>
      <c r="Y9" s="5"/>
      <c r="Z9" s="355"/>
      <c r="AA9" s="355"/>
      <c r="AB9" s="355"/>
      <c r="AC9" s="355"/>
      <c r="AD9" s="355"/>
      <c r="AE9" s="355"/>
      <c r="AF9" s="355"/>
      <c r="AG9" s="355"/>
      <c r="AH9" s="355"/>
      <c r="AI9" s="355"/>
      <c r="AJ9" s="355"/>
      <c r="AK9" s="355"/>
      <c r="AL9" s="355"/>
      <c r="AM9" s="355"/>
      <c r="AN9" s="355"/>
      <c r="AO9" s="355"/>
      <c r="AP9" s="355"/>
      <c r="AQ9" s="355"/>
      <c r="AR9" s="355"/>
      <c r="AS9" s="355"/>
      <c r="AT9" s="355"/>
      <c r="AU9" s="5"/>
    </row>
    <row r="10" spans="1:47" s="2" customFormat="1" ht="18.75" customHeight="1">
      <c r="A10" s="18"/>
      <c r="B10" s="366" t="s">
        <v>253</v>
      </c>
      <c r="C10" s="366"/>
      <c r="D10" s="366"/>
      <c r="E10" s="366"/>
      <c r="F10" s="366"/>
      <c r="G10" s="366"/>
      <c r="H10" s="366"/>
      <c r="I10" s="366"/>
      <c r="J10" s="366"/>
      <c r="K10" s="366"/>
      <c r="L10" s="366"/>
      <c r="M10" s="366"/>
      <c r="N10" s="366"/>
      <c r="O10" s="366"/>
      <c r="P10" s="366"/>
      <c r="Q10" s="366"/>
      <c r="R10" s="366"/>
      <c r="S10" s="366"/>
      <c r="T10" s="366"/>
      <c r="U10" s="366"/>
      <c r="V10" s="18"/>
      <c r="W10" s="18"/>
      <c r="X10" s="68"/>
      <c r="Y10" s="5"/>
      <c r="Z10" s="355"/>
      <c r="AA10" s="355"/>
      <c r="AB10" s="355"/>
      <c r="AC10" s="355"/>
      <c r="AD10" s="355"/>
      <c r="AE10" s="355"/>
      <c r="AF10" s="355"/>
      <c r="AG10" s="355"/>
      <c r="AH10" s="355"/>
      <c r="AI10" s="355"/>
      <c r="AJ10" s="355"/>
      <c r="AK10" s="355"/>
      <c r="AL10" s="355"/>
      <c r="AM10" s="355"/>
      <c r="AN10" s="355"/>
      <c r="AO10" s="355"/>
      <c r="AP10" s="355"/>
      <c r="AQ10" s="355"/>
      <c r="AR10" s="355"/>
      <c r="AS10" s="355"/>
      <c r="AT10" s="355"/>
      <c r="AU10" s="5"/>
    </row>
    <row r="11" spans="1:47" s="2" customFormat="1" ht="18.75" customHeight="1">
      <c r="A11" s="18"/>
      <c r="B11" s="366"/>
      <c r="C11" s="366"/>
      <c r="D11" s="366"/>
      <c r="E11" s="366"/>
      <c r="F11" s="366"/>
      <c r="G11" s="366"/>
      <c r="H11" s="366"/>
      <c r="I11" s="366"/>
      <c r="J11" s="366"/>
      <c r="K11" s="366"/>
      <c r="L11" s="366"/>
      <c r="M11" s="366"/>
      <c r="N11" s="366"/>
      <c r="O11" s="366"/>
      <c r="P11" s="366"/>
      <c r="Q11" s="366"/>
      <c r="R11" s="366"/>
      <c r="S11" s="366"/>
      <c r="T11" s="366"/>
      <c r="U11" s="366"/>
      <c r="V11" s="18"/>
      <c r="W11" s="18"/>
      <c r="X11" s="68"/>
      <c r="Y11" s="5"/>
      <c r="Z11" s="355"/>
      <c r="AA11" s="355"/>
      <c r="AB11" s="355"/>
      <c r="AC11" s="355"/>
      <c r="AD11" s="355"/>
      <c r="AE11" s="355"/>
      <c r="AF11" s="355"/>
      <c r="AG11" s="355"/>
      <c r="AH11" s="355"/>
      <c r="AI11" s="355"/>
      <c r="AJ11" s="355"/>
      <c r="AK11" s="355"/>
      <c r="AL11" s="355"/>
      <c r="AM11" s="355"/>
      <c r="AN11" s="355"/>
      <c r="AO11" s="355"/>
      <c r="AP11" s="355"/>
      <c r="AQ11" s="355"/>
      <c r="AR11" s="355"/>
      <c r="AS11" s="355"/>
      <c r="AT11" s="355"/>
      <c r="AU11" s="5"/>
    </row>
    <row r="12" spans="1:47" s="2" customFormat="1" ht="18.75" customHeight="1">
      <c r="A12" s="18"/>
      <c r="B12" s="366"/>
      <c r="C12" s="366"/>
      <c r="D12" s="366"/>
      <c r="E12" s="366"/>
      <c r="F12" s="366"/>
      <c r="G12" s="366"/>
      <c r="H12" s="366"/>
      <c r="I12" s="366"/>
      <c r="J12" s="366"/>
      <c r="K12" s="366"/>
      <c r="L12" s="366"/>
      <c r="M12" s="366"/>
      <c r="N12" s="366"/>
      <c r="O12" s="366"/>
      <c r="P12" s="366"/>
      <c r="Q12" s="366"/>
      <c r="R12" s="366"/>
      <c r="S12" s="366"/>
      <c r="T12" s="366"/>
      <c r="U12" s="366"/>
      <c r="V12" s="18"/>
      <c r="W12" s="18"/>
      <c r="X12" s="68"/>
      <c r="Y12" s="5"/>
      <c r="Z12" s="355"/>
      <c r="AA12" s="355"/>
      <c r="AB12" s="355"/>
      <c r="AC12" s="355"/>
      <c r="AD12" s="355"/>
      <c r="AE12" s="355"/>
      <c r="AF12" s="355"/>
      <c r="AG12" s="355"/>
      <c r="AH12" s="355"/>
      <c r="AI12" s="355"/>
      <c r="AJ12" s="355"/>
      <c r="AK12" s="355"/>
      <c r="AL12" s="355"/>
      <c r="AM12" s="355"/>
      <c r="AN12" s="355"/>
      <c r="AO12" s="355"/>
      <c r="AP12" s="355"/>
      <c r="AQ12" s="355"/>
      <c r="AR12" s="355"/>
      <c r="AS12" s="355"/>
      <c r="AT12" s="355"/>
      <c r="AU12" s="5"/>
    </row>
    <row r="13" spans="1:47" s="2" customFormat="1" ht="18.75" customHeight="1">
      <c r="A13" s="15" t="s">
        <v>171</v>
      </c>
      <c r="B13" s="18"/>
      <c r="C13" s="18"/>
      <c r="D13" s="18"/>
      <c r="E13" s="18"/>
      <c r="F13" s="18"/>
      <c r="G13" s="18"/>
      <c r="H13" s="18"/>
      <c r="I13" s="18"/>
      <c r="J13" s="18"/>
      <c r="K13" s="18"/>
      <c r="L13" s="18"/>
      <c r="M13" s="18"/>
      <c r="N13" s="18"/>
      <c r="O13" s="18"/>
      <c r="P13" s="18"/>
      <c r="Q13" s="23"/>
      <c r="R13" s="18"/>
      <c r="S13" s="18"/>
      <c r="T13" s="18"/>
      <c r="U13" s="18"/>
      <c r="V13" s="18"/>
      <c r="W13" s="18"/>
      <c r="X13" s="68"/>
      <c r="Y13" s="5"/>
      <c r="Z13" s="355"/>
      <c r="AA13" s="355"/>
      <c r="AB13" s="355"/>
      <c r="AC13" s="355"/>
      <c r="AD13" s="355"/>
      <c r="AE13" s="355"/>
      <c r="AF13" s="355"/>
      <c r="AG13" s="355"/>
      <c r="AH13" s="355"/>
      <c r="AI13" s="355"/>
      <c r="AJ13" s="355"/>
      <c r="AK13" s="355"/>
      <c r="AL13" s="355"/>
      <c r="AM13" s="355"/>
      <c r="AN13" s="355"/>
      <c r="AO13" s="355"/>
      <c r="AP13" s="355"/>
      <c r="AQ13" s="355"/>
      <c r="AR13" s="355"/>
      <c r="AS13" s="355"/>
      <c r="AT13" s="355"/>
      <c r="AU13" s="5"/>
    </row>
    <row r="14" spans="1:47" s="2" customFormat="1" ht="18.75" customHeight="1">
      <c r="A14" s="502" t="s">
        <v>15</v>
      </c>
      <c r="B14" s="504" t="s">
        <v>170</v>
      </c>
      <c r="C14" s="505"/>
      <c r="D14" s="506"/>
      <c r="E14" s="232"/>
      <c r="F14" s="233"/>
      <c r="G14" s="234" t="s">
        <v>51</v>
      </c>
      <c r="H14" s="456">
        <f>+AH6</f>
        <v>0</v>
      </c>
      <c r="I14" s="456"/>
      <c r="J14" s="457"/>
      <c r="K14" s="486" t="s">
        <v>9</v>
      </c>
      <c r="L14" s="478"/>
      <c r="M14" s="443">
        <f>+AN6</f>
        <v>0</v>
      </c>
      <c r="N14" s="444"/>
      <c r="O14" s="444"/>
      <c r="P14" s="445"/>
      <c r="Q14" s="477" t="s">
        <v>8</v>
      </c>
      <c r="R14" s="478"/>
      <c r="S14" s="499">
        <f>+AQ6</f>
        <v>0</v>
      </c>
      <c r="T14" s="500"/>
      <c r="U14" s="501"/>
      <c r="V14" s="18"/>
      <c r="W14" s="18"/>
      <c r="X14" s="68"/>
      <c r="Y14" s="4"/>
      <c r="Z14" s="355"/>
      <c r="AA14" s="355"/>
      <c r="AB14" s="355"/>
      <c r="AC14" s="355"/>
      <c r="AD14" s="355"/>
      <c r="AE14" s="355"/>
      <c r="AF14" s="355"/>
      <c r="AG14" s="355"/>
      <c r="AH14" s="355"/>
      <c r="AI14" s="355"/>
      <c r="AJ14" s="355"/>
      <c r="AK14" s="355"/>
      <c r="AL14" s="355"/>
      <c r="AM14" s="355"/>
      <c r="AN14" s="355"/>
      <c r="AO14" s="355"/>
      <c r="AP14" s="355"/>
      <c r="AQ14" s="355"/>
      <c r="AR14" s="355"/>
      <c r="AS14" s="355"/>
      <c r="AT14" s="355"/>
      <c r="AU14" s="5"/>
    </row>
    <row r="15" spans="1:47" s="2" customFormat="1" ht="18.75" customHeight="1">
      <c r="A15" s="503"/>
      <c r="B15" s="507"/>
      <c r="C15" s="508"/>
      <c r="D15" s="509"/>
      <c r="E15" s="407">
        <f>+AE7</f>
        <v>0</v>
      </c>
      <c r="F15" s="408"/>
      <c r="G15" s="408"/>
      <c r="H15" s="408"/>
      <c r="I15" s="408"/>
      <c r="J15" s="408"/>
      <c r="K15" s="408"/>
      <c r="L15" s="408"/>
      <c r="M15" s="408"/>
      <c r="N15" s="408"/>
      <c r="O15" s="408"/>
      <c r="P15" s="409"/>
      <c r="Q15" s="486" t="s">
        <v>11</v>
      </c>
      <c r="R15" s="478"/>
      <c r="S15" s="510">
        <f>+AQ7</f>
        <v>0</v>
      </c>
      <c r="T15" s="511"/>
      <c r="U15" s="512"/>
      <c r="V15" s="18"/>
      <c r="W15" s="18"/>
      <c r="X15" s="68"/>
      <c r="Y15" s="5"/>
      <c r="Z15" s="355"/>
      <c r="AA15" s="355"/>
      <c r="AB15" s="355"/>
      <c r="AC15" s="355"/>
      <c r="AD15" s="355"/>
      <c r="AE15" s="355"/>
      <c r="AF15" s="355"/>
      <c r="AG15" s="355"/>
      <c r="AH15" s="355"/>
      <c r="AI15" s="355"/>
      <c r="AJ15" s="355"/>
      <c r="AK15" s="355"/>
      <c r="AL15" s="355"/>
      <c r="AM15" s="355"/>
      <c r="AN15" s="355"/>
      <c r="AO15" s="355"/>
      <c r="AP15" s="355"/>
      <c r="AQ15" s="355"/>
      <c r="AR15" s="355"/>
      <c r="AS15" s="355"/>
      <c r="AT15" s="355"/>
      <c r="AU15" s="9"/>
    </row>
    <row r="16" spans="1:47" s="2" customFormat="1" ht="18.75" customHeight="1">
      <c r="A16" s="503"/>
      <c r="B16" s="515" t="s">
        <v>1</v>
      </c>
      <c r="C16" s="516"/>
      <c r="D16" s="517"/>
      <c r="E16" s="407">
        <f>+AE8</f>
        <v>0</v>
      </c>
      <c r="F16" s="408"/>
      <c r="G16" s="408"/>
      <c r="H16" s="408"/>
      <c r="I16" s="408"/>
      <c r="J16" s="408"/>
      <c r="K16" s="408"/>
      <c r="L16" s="408"/>
      <c r="M16" s="408"/>
      <c r="N16" s="408"/>
      <c r="O16" s="408"/>
      <c r="P16" s="409"/>
      <c r="Q16" s="486" t="s">
        <v>10</v>
      </c>
      <c r="R16" s="478"/>
      <c r="S16" s="544">
        <f>+AQ8</f>
        <v>0</v>
      </c>
      <c r="T16" s="545"/>
      <c r="U16" s="546"/>
      <c r="V16" s="18"/>
      <c r="W16" s="18"/>
      <c r="X16" s="68"/>
      <c r="Y16" s="5"/>
      <c r="Z16" s="355"/>
      <c r="AA16" s="355"/>
      <c r="AB16" s="355"/>
      <c r="AC16" s="355"/>
      <c r="AD16" s="355"/>
      <c r="AE16" s="355"/>
      <c r="AF16" s="355"/>
      <c r="AG16" s="355"/>
      <c r="AH16" s="355"/>
      <c r="AI16" s="355"/>
      <c r="AJ16" s="355"/>
      <c r="AK16" s="355"/>
      <c r="AL16" s="355"/>
      <c r="AM16" s="355"/>
      <c r="AN16" s="355"/>
      <c r="AO16" s="355"/>
      <c r="AP16" s="355"/>
      <c r="AQ16" s="355"/>
      <c r="AR16" s="355"/>
      <c r="AS16" s="355"/>
      <c r="AT16" s="355"/>
      <c r="AU16" s="9"/>
    </row>
    <row r="17" spans="1:47" s="2" customFormat="1" ht="18.75" customHeight="1">
      <c r="A17" s="503"/>
      <c r="B17" s="518" t="s">
        <v>14</v>
      </c>
      <c r="C17" s="519"/>
      <c r="D17" s="469">
        <f>+AD9</f>
        <v>0</v>
      </c>
      <c r="E17" s="470"/>
      <c r="F17" s="470"/>
      <c r="G17" s="470"/>
      <c r="H17" s="470"/>
      <c r="I17" s="470"/>
      <c r="J17" s="471"/>
      <c r="K17" s="491" t="s">
        <v>21</v>
      </c>
      <c r="L17" s="482" t="s">
        <v>30</v>
      </c>
      <c r="M17" s="396"/>
      <c r="N17" s="396"/>
      <c r="O17" s="396"/>
      <c r="P17" s="396"/>
      <c r="Q17" s="396"/>
      <c r="R17" s="396"/>
      <c r="S17" s="396"/>
      <c r="T17" s="396" t="s">
        <v>22</v>
      </c>
      <c r="U17" s="397"/>
      <c r="V17" s="18"/>
      <c r="W17" s="18"/>
      <c r="X17" s="68"/>
      <c r="Y17" s="5"/>
      <c r="Z17" s="355"/>
      <c r="AA17" s="355"/>
      <c r="AB17" s="355"/>
      <c r="AC17" s="355"/>
      <c r="AD17" s="355"/>
      <c r="AE17" s="355"/>
      <c r="AF17" s="355"/>
      <c r="AG17" s="355"/>
      <c r="AH17" s="355"/>
      <c r="AI17" s="355"/>
      <c r="AJ17" s="355"/>
      <c r="AK17" s="355"/>
      <c r="AL17" s="355"/>
      <c r="AM17" s="355"/>
      <c r="AN17" s="355"/>
      <c r="AO17" s="355"/>
      <c r="AP17" s="355"/>
      <c r="AQ17" s="355"/>
      <c r="AR17" s="355"/>
      <c r="AS17" s="355"/>
      <c r="AT17" s="355"/>
      <c r="AU17" s="9"/>
    </row>
    <row r="18" spans="1:47" s="2" customFormat="1" ht="18.75" customHeight="1">
      <c r="A18" s="503"/>
      <c r="B18" s="507"/>
      <c r="C18" s="509"/>
      <c r="D18" s="472"/>
      <c r="E18" s="473"/>
      <c r="F18" s="473"/>
      <c r="G18" s="473"/>
      <c r="H18" s="473"/>
      <c r="I18" s="473"/>
      <c r="J18" s="474"/>
      <c r="K18" s="492"/>
      <c r="L18" s="237" t="s">
        <v>2</v>
      </c>
      <c r="M18" s="520">
        <f>+AM10</f>
        <v>0</v>
      </c>
      <c r="N18" s="520"/>
      <c r="O18" s="520"/>
      <c r="P18" s="520"/>
      <c r="Q18" s="520"/>
      <c r="R18" s="520"/>
      <c r="S18" s="520"/>
      <c r="T18" s="547">
        <f>+AR10</f>
        <v>0</v>
      </c>
      <c r="U18" s="548"/>
      <c r="V18" s="18"/>
      <c r="W18" s="18"/>
      <c r="X18" s="68"/>
      <c r="Y18" s="5"/>
      <c r="Z18" s="355"/>
      <c r="AA18" s="355"/>
      <c r="AB18" s="355"/>
      <c r="AC18" s="355"/>
      <c r="AD18" s="355"/>
      <c r="AE18" s="355"/>
      <c r="AF18" s="355"/>
      <c r="AG18" s="355"/>
      <c r="AH18" s="355"/>
      <c r="AI18" s="355"/>
      <c r="AJ18" s="355"/>
      <c r="AK18" s="355"/>
      <c r="AL18" s="355"/>
      <c r="AM18" s="355"/>
      <c r="AN18" s="355"/>
      <c r="AO18" s="355"/>
      <c r="AP18" s="355"/>
      <c r="AQ18" s="355"/>
      <c r="AR18" s="355"/>
      <c r="AS18" s="355"/>
      <c r="AT18" s="355"/>
      <c r="AU18" s="9"/>
    </row>
    <row r="19" spans="1:47" s="2" customFormat="1" ht="18.75" customHeight="1">
      <c r="A19" s="503"/>
      <c r="B19" s="504">
        <f>+AB11</f>
        <v>0</v>
      </c>
      <c r="C19" s="505"/>
      <c r="D19" s="403" t="s">
        <v>16</v>
      </c>
      <c r="E19" s="404"/>
      <c r="F19" s="404"/>
      <c r="G19" s="412">
        <f>+AG11</f>
        <v>0</v>
      </c>
      <c r="H19" s="412"/>
      <c r="I19" s="412"/>
      <c r="J19" s="235">
        <f>+AJ11</f>
        <v>0</v>
      </c>
      <c r="K19" s="493"/>
      <c r="L19" s="238" t="s">
        <v>3</v>
      </c>
      <c r="M19" s="496">
        <f>+AM11</f>
        <v>0</v>
      </c>
      <c r="N19" s="496"/>
      <c r="O19" s="496"/>
      <c r="P19" s="496"/>
      <c r="Q19" s="496"/>
      <c r="R19" s="496"/>
      <c r="S19" s="496"/>
      <c r="T19" s="487">
        <f>+AR11</f>
        <v>0</v>
      </c>
      <c r="U19" s="488"/>
      <c r="V19" s="18"/>
      <c r="W19" s="18"/>
      <c r="X19" s="68"/>
      <c r="Y19" s="68"/>
      <c r="Z19" s="355"/>
      <c r="AA19" s="355"/>
      <c r="AB19" s="355"/>
      <c r="AC19" s="355"/>
      <c r="AD19" s="355"/>
      <c r="AE19" s="355"/>
      <c r="AF19" s="355"/>
      <c r="AG19" s="355"/>
      <c r="AH19" s="355"/>
      <c r="AI19" s="355"/>
      <c r="AJ19" s="355"/>
      <c r="AK19" s="355"/>
      <c r="AL19" s="355"/>
      <c r="AM19" s="355"/>
      <c r="AN19" s="355"/>
      <c r="AO19" s="355"/>
      <c r="AP19" s="355"/>
      <c r="AQ19" s="355"/>
      <c r="AR19" s="355"/>
      <c r="AS19" s="355"/>
      <c r="AT19" s="355"/>
      <c r="AU19" s="68"/>
    </row>
    <row r="20" spans="1:47" ht="18.75" customHeight="1">
      <c r="A20" s="503"/>
      <c r="B20" s="507"/>
      <c r="C20" s="508"/>
      <c r="D20" s="371" t="s">
        <v>19</v>
      </c>
      <c r="E20" s="372"/>
      <c r="F20" s="372"/>
      <c r="G20" s="405">
        <f>+AG12</f>
        <v>0</v>
      </c>
      <c r="H20" s="405"/>
      <c r="I20" s="405"/>
      <c r="J20" s="236">
        <f>+AJ12</f>
        <v>0</v>
      </c>
      <c r="K20" s="493"/>
      <c r="L20" s="238" t="s">
        <v>4</v>
      </c>
      <c r="M20" s="496">
        <f>+AM12</f>
        <v>0</v>
      </c>
      <c r="N20" s="496"/>
      <c r="O20" s="496"/>
      <c r="P20" s="496"/>
      <c r="Q20" s="496"/>
      <c r="R20" s="496"/>
      <c r="S20" s="496"/>
      <c r="T20" s="487">
        <f>+AR12</f>
        <v>0</v>
      </c>
      <c r="U20" s="488"/>
      <c r="V20" s="17"/>
      <c r="W20" s="17"/>
      <c r="X20" s="7"/>
      <c r="Y20" s="7"/>
      <c r="Z20" s="355"/>
      <c r="AA20" s="355"/>
      <c r="AB20" s="355"/>
      <c r="AC20" s="355"/>
      <c r="AD20" s="355"/>
      <c r="AE20" s="355"/>
      <c r="AF20" s="355"/>
      <c r="AG20" s="355"/>
      <c r="AH20" s="355"/>
      <c r="AI20" s="355"/>
      <c r="AJ20" s="355"/>
      <c r="AK20" s="355"/>
      <c r="AL20" s="355"/>
      <c r="AM20" s="355"/>
      <c r="AN20" s="355"/>
      <c r="AO20" s="355"/>
      <c r="AP20" s="355"/>
      <c r="AQ20" s="355"/>
      <c r="AR20" s="355"/>
      <c r="AS20" s="355"/>
      <c r="AT20" s="355"/>
      <c r="AU20" s="7"/>
    </row>
    <row r="21" spans="1:47" ht="18.75" customHeight="1">
      <c r="A21" s="503"/>
      <c r="B21" s="513" t="s">
        <v>13</v>
      </c>
      <c r="C21" s="514"/>
      <c r="D21" s="403" t="s">
        <v>16</v>
      </c>
      <c r="E21" s="404"/>
      <c r="F21" s="404"/>
      <c r="G21" s="412">
        <f>+AG13</f>
        <v>0</v>
      </c>
      <c r="H21" s="412"/>
      <c r="I21" s="412"/>
      <c r="J21" s="235">
        <f>+AJ13</f>
        <v>0</v>
      </c>
      <c r="K21" s="493"/>
      <c r="L21" s="238" t="s">
        <v>5</v>
      </c>
      <c r="M21" s="496">
        <f>+AM13</f>
        <v>0</v>
      </c>
      <c r="N21" s="496"/>
      <c r="O21" s="496"/>
      <c r="P21" s="496"/>
      <c r="Q21" s="496"/>
      <c r="R21" s="496"/>
      <c r="S21" s="496"/>
      <c r="T21" s="487">
        <f>+AR13</f>
        <v>0</v>
      </c>
      <c r="U21" s="488"/>
      <c r="V21" s="17"/>
      <c r="W21" s="17"/>
      <c r="X21" s="7"/>
      <c r="Y21" s="7"/>
      <c r="Z21" s="355"/>
      <c r="AA21" s="355"/>
      <c r="AB21" s="355"/>
      <c r="AC21" s="355"/>
      <c r="AD21" s="355"/>
      <c r="AE21" s="355"/>
      <c r="AF21" s="355"/>
      <c r="AG21" s="355"/>
      <c r="AH21" s="355"/>
      <c r="AI21" s="355"/>
      <c r="AJ21" s="355"/>
      <c r="AK21" s="355"/>
      <c r="AL21" s="355"/>
      <c r="AM21" s="355"/>
      <c r="AN21" s="355"/>
      <c r="AO21" s="355"/>
      <c r="AP21" s="355"/>
      <c r="AQ21" s="355"/>
      <c r="AR21" s="355"/>
      <c r="AS21" s="355"/>
      <c r="AT21" s="355"/>
      <c r="AU21" s="7"/>
    </row>
    <row r="22" spans="1:47" ht="18.75" customHeight="1">
      <c r="A22" s="503"/>
      <c r="B22" s="556">
        <f>+AB14</f>
        <v>0</v>
      </c>
      <c r="C22" s="557"/>
      <c r="D22" s="371" t="s">
        <v>19</v>
      </c>
      <c r="E22" s="372"/>
      <c r="F22" s="372"/>
      <c r="G22" s="405">
        <f>+AG14</f>
        <v>0</v>
      </c>
      <c r="H22" s="405"/>
      <c r="I22" s="405"/>
      <c r="J22" s="236">
        <f>+AJ14</f>
        <v>0</v>
      </c>
      <c r="K22" s="494"/>
      <c r="L22" s="238" t="s">
        <v>6</v>
      </c>
      <c r="M22" s="496">
        <f>+AM14</f>
        <v>0</v>
      </c>
      <c r="N22" s="496"/>
      <c r="O22" s="496"/>
      <c r="P22" s="496"/>
      <c r="Q22" s="496"/>
      <c r="R22" s="496"/>
      <c r="S22" s="496"/>
      <c r="T22" s="487">
        <f>+AR14</f>
        <v>0</v>
      </c>
      <c r="U22" s="488"/>
      <c r="V22" s="17"/>
      <c r="W22" s="17"/>
      <c r="X22" s="7"/>
      <c r="Y22" s="7"/>
      <c r="Z22" s="355"/>
      <c r="AA22" s="355"/>
      <c r="AB22" s="355"/>
      <c r="AC22" s="355"/>
      <c r="AD22" s="355"/>
      <c r="AE22" s="355"/>
      <c r="AF22" s="355"/>
      <c r="AG22" s="355"/>
      <c r="AH22" s="355"/>
      <c r="AI22" s="355"/>
      <c r="AJ22" s="355"/>
      <c r="AK22" s="355"/>
      <c r="AL22" s="355"/>
      <c r="AM22" s="355"/>
      <c r="AN22" s="355"/>
      <c r="AO22" s="355"/>
      <c r="AP22" s="355"/>
      <c r="AQ22" s="355"/>
      <c r="AR22" s="355"/>
      <c r="AS22" s="355"/>
      <c r="AT22" s="355"/>
      <c r="AU22" s="7"/>
    </row>
    <row r="23" spans="1:47" ht="18.75" customHeight="1">
      <c r="A23" s="503"/>
      <c r="B23" s="554" t="s">
        <v>17</v>
      </c>
      <c r="C23" s="555"/>
      <c r="D23" s="526" t="s">
        <v>254</v>
      </c>
      <c r="E23" s="527"/>
      <c r="F23" s="527"/>
      <c r="G23" s="527"/>
      <c r="H23" s="527"/>
      <c r="I23" s="527"/>
      <c r="J23" s="528"/>
      <c r="K23" s="495"/>
      <c r="L23" s="239"/>
      <c r="M23" s="211"/>
      <c r="N23" s="211"/>
      <c r="O23" s="211"/>
      <c r="P23" s="211"/>
      <c r="Q23" s="211"/>
      <c r="R23" s="240"/>
      <c r="S23" s="221" t="s">
        <v>7</v>
      </c>
      <c r="T23" s="489">
        <f>SUM(T18:T22)</f>
        <v>0</v>
      </c>
      <c r="U23" s="490"/>
      <c r="V23" s="17"/>
      <c r="W23" s="17"/>
      <c r="X23" s="7"/>
      <c r="Y23" s="7"/>
      <c r="Z23" s="10"/>
      <c r="AA23" s="7"/>
      <c r="AB23" s="7"/>
      <c r="AC23" s="7"/>
      <c r="AD23" s="7"/>
      <c r="AE23" s="7"/>
      <c r="AF23" s="7"/>
      <c r="AG23" s="7"/>
      <c r="AH23" s="7"/>
      <c r="AI23" s="7"/>
      <c r="AJ23" s="7"/>
      <c r="AK23" s="7"/>
      <c r="AL23" s="7"/>
      <c r="AM23" s="7"/>
      <c r="AN23" s="7"/>
      <c r="AO23" s="7"/>
      <c r="AP23" s="7"/>
      <c r="AQ23" s="7"/>
      <c r="AR23" s="7"/>
      <c r="AS23" s="7"/>
      <c r="AT23" s="7"/>
      <c r="AU23" s="7"/>
    </row>
    <row r="24" spans="1:47" ht="18.75" customHeight="1">
      <c r="A24" s="215" t="s">
        <v>29</v>
      </c>
      <c r="B24" s="216"/>
      <c r="C24" s="217"/>
      <c r="D24" s="217"/>
      <c r="E24" s="217"/>
      <c r="F24" s="217"/>
      <c r="G24" s="217"/>
      <c r="H24" s="217"/>
      <c r="I24" s="217"/>
      <c r="J24" s="217"/>
      <c r="K24" s="217"/>
      <c r="L24" s="217"/>
      <c r="M24" s="217"/>
      <c r="N24" s="217"/>
      <c r="O24" s="217"/>
      <c r="P24" s="217"/>
      <c r="Q24" s="217"/>
      <c r="R24" s="217"/>
      <c r="S24" s="217"/>
      <c r="T24" s="217"/>
      <c r="U24" s="218"/>
      <c r="V24" s="17"/>
      <c r="W24" s="17"/>
      <c r="X24" s="231" t="s">
        <v>199</v>
      </c>
      <c r="Y24" s="58"/>
      <c r="Z24" s="59"/>
      <c r="AA24" s="59"/>
      <c r="AB24" s="59"/>
      <c r="AC24" s="100"/>
      <c r="AD24" s="59"/>
      <c r="AE24" s="59"/>
      <c r="AF24" s="59"/>
      <c r="AG24" s="59"/>
      <c r="AH24" s="59"/>
      <c r="AI24" s="59"/>
      <c r="AJ24" s="59"/>
      <c r="AK24" s="59"/>
      <c r="AL24" s="59"/>
      <c r="AM24" s="59"/>
      <c r="AN24" s="59"/>
      <c r="AO24" s="59"/>
      <c r="AP24" s="7"/>
      <c r="AQ24" s="7"/>
      <c r="AR24" s="7"/>
      <c r="AS24" s="7"/>
      <c r="AT24" s="7"/>
      <c r="AU24" s="7"/>
    </row>
    <row r="25" spans="1:47" ht="18.75" customHeight="1">
      <c r="A25" s="214"/>
      <c r="B25" s="486" t="s">
        <v>31</v>
      </c>
      <c r="C25" s="478"/>
      <c r="D25" s="551">
        <f>+AJ17</f>
        <v>0</v>
      </c>
      <c r="E25" s="552"/>
      <c r="F25" s="477" t="s">
        <v>25</v>
      </c>
      <c r="G25" s="477"/>
      <c r="H25" s="549">
        <f>+AK16</f>
        <v>0</v>
      </c>
      <c r="I25" s="550"/>
      <c r="J25" s="550"/>
      <c r="K25" s="241" t="s">
        <v>26</v>
      </c>
      <c r="L25" s="477" t="s">
        <v>87</v>
      </c>
      <c r="M25" s="478"/>
      <c r="N25" s="464">
        <f>AE17/100</f>
        <v>0</v>
      </c>
      <c r="O25" s="465"/>
      <c r="P25" s="461" t="s">
        <v>28</v>
      </c>
      <c r="Q25" s="462"/>
      <c r="R25" s="553" t="str">
        <f>IF(OR(AR5="31",AR5="32"),AN17,"－－")</f>
        <v>－－</v>
      </c>
      <c r="S25" s="553"/>
      <c r="T25" s="553"/>
      <c r="U25" s="242" t="s">
        <v>26</v>
      </c>
      <c r="V25" s="17"/>
      <c r="W25" s="17"/>
      <c r="X25" s="58"/>
      <c r="Y25" s="102" t="s">
        <v>398</v>
      </c>
      <c r="Z25" s="59"/>
      <c r="AA25" s="59"/>
      <c r="AB25" s="59"/>
      <c r="AC25" s="59"/>
      <c r="AD25" s="59"/>
      <c r="AE25" s="59"/>
      <c r="AF25" s="59"/>
      <c r="AG25" s="59"/>
      <c r="AH25" s="59"/>
      <c r="AI25" s="59"/>
      <c r="AJ25" s="59"/>
      <c r="AK25" s="59"/>
      <c r="AL25" s="59"/>
      <c r="AM25" s="59"/>
      <c r="AN25" s="59"/>
      <c r="AO25" s="59"/>
      <c r="AP25" s="7"/>
      <c r="AQ25" s="7"/>
      <c r="AR25" s="7"/>
      <c r="AS25" s="7"/>
      <c r="AT25" s="7"/>
      <c r="AU25" s="7"/>
    </row>
    <row r="26" spans="1:47" ht="18.75" customHeight="1">
      <c r="A26" s="22"/>
      <c r="B26" s="22"/>
      <c r="C26" s="22"/>
      <c r="D26" s="22"/>
      <c r="E26" s="18"/>
      <c r="F26" s="18"/>
      <c r="G26" s="18"/>
      <c r="H26" s="18"/>
      <c r="I26" s="18"/>
      <c r="J26" s="18"/>
      <c r="K26" s="25"/>
      <c r="L26" s="26"/>
      <c r="M26" s="27"/>
      <c r="N26" s="27"/>
      <c r="O26" s="27"/>
      <c r="P26" s="27"/>
      <c r="Q26" s="27"/>
      <c r="R26" s="27"/>
      <c r="S26" s="27"/>
      <c r="T26" s="28"/>
      <c r="U26" s="28"/>
      <c r="V26" s="17"/>
      <c r="W26" s="17"/>
      <c r="X26" s="58"/>
      <c r="Y26" s="103"/>
      <c r="Z26" s="103" t="s">
        <v>399</v>
      </c>
      <c r="AA26" s="59"/>
      <c r="AB26" s="59"/>
      <c r="AC26" s="59"/>
      <c r="AD26" s="59"/>
      <c r="AE26" s="59"/>
      <c r="AF26" s="59"/>
      <c r="AG26" s="59"/>
      <c r="AH26" s="59"/>
      <c r="AI26" s="59"/>
      <c r="AJ26" s="59"/>
      <c r="AK26" s="59"/>
      <c r="AL26" s="59"/>
      <c r="AM26" s="59"/>
      <c r="AN26" s="59"/>
      <c r="AO26" s="59"/>
      <c r="AP26" s="7"/>
      <c r="AQ26" s="7"/>
      <c r="AR26" s="7"/>
      <c r="AS26" s="7"/>
      <c r="AT26" s="7"/>
      <c r="AU26" s="7"/>
    </row>
    <row r="27" spans="1:47" ht="18.75" customHeight="1">
      <c r="A27" s="15" t="s">
        <v>243</v>
      </c>
      <c r="B27" s="29"/>
      <c r="C27" s="29"/>
      <c r="D27" s="29"/>
      <c r="E27" s="30"/>
      <c r="F27" s="31"/>
      <c r="G27" s="31"/>
      <c r="H27" s="31"/>
      <c r="I27" s="32"/>
      <c r="J27" s="33"/>
      <c r="K27" s="25"/>
      <c r="L27" s="26"/>
      <c r="M27" s="27"/>
      <c r="N27" s="27"/>
      <c r="O27" s="27"/>
      <c r="P27" s="27"/>
      <c r="Q27" s="27"/>
      <c r="R27" s="27"/>
      <c r="S27" s="27"/>
      <c r="T27" s="28"/>
      <c r="U27" s="28"/>
      <c r="V27" s="17"/>
      <c r="W27" s="17"/>
      <c r="X27" s="76"/>
      <c r="Y27" s="104"/>
      <c r="Z27" s="104"/>
      <c r="AA27" s="76"/>
      <c r="AB27" s="76"/>
      <c r="AC27" s="76"/>
      <c r="AD27" s="76"/>
      <c r="AE27" s="76"/>
      <c r="AF27" s="76"/>
      <c r="AG27" s="76"/>
      <c r="AH27" s="76"/>
      <c r="AI27" s="76"/>
      <c r="AJ27" s="76"/>
      <c r="AK27" s="76"/>
      <c r="AL27" s="76"/>
      <c r="AM27" s="76"/>
      <c r="AN27" s="76"/>
      <c r="AO27" s="76"/>
      <c r="AP27" s="7"/>
      <c r="AQ27" s="7"/>
      <c r="AR27" s="7"/>
      <c r="AS27" s="7"/>
      <c r="AT27" s="7"/>
      <c r="AU27" s="7"/>
    </row>
    <row r="28" spans="1:47" ht="18.75" customHeight="1">
      <c r="A28" s="15" t="s">
        <v>172</v>
      </c>
      <c r="B28" s="29"/>
      <c r="C28" s="29"/>
      <c r="D28" s="29"/>
      <c r="E28" s="212" t="str">
        <f>IF(AE16="要確認","※ 再投資先企業の建値に適用する換算率を『AC16』のセルに入力してください","")</f>
        <v/>
      </c>
      <c r="F28" s="31"/>
      <c r="G28" s="31"/>
      <c r="H28" s="34"/>
      <c r="I28" s="32"/>
      <c r="J28" s="33"/>
      <c r="K28" s="25"/>
      <c r="L28" s="26"/>
      <c r="M28" s="27"/>
      <c r="N28" s="27"/>
      <c r="O28" s="27"/>
      <c r="P28" s="27"/>
      <c r="Q28" s="27"/>
      <c r="R28" s="27"/>
      <c r="S28" s="27"/>
      <c r="T28" s="28"/>
      <c r="U28" s="28"/>
      <c r="V28" s="17"/>
      <c r="W28" s="17"/>
      <c r="X28" s="7"/>
      <c r="Y28" s="7"/>
      <c r="Z28" s="10"/>
      <c r="AA28" s="7"/>
      <c r="AB28" s="7"/>
      <c r="AC28" s="7"/>
      <c r="AD28" s="7"/>
      <c r="AE28" s="7"/>
      <c r="AF28" s="7"/>
      <c r="AG28" s="7"/>
      <c r="AH28" s="7"/>
      <c r="AI28" s="7"/>
      <c r="AJ28" s="7"/>
      <c r="AK28" s="7"/>
      <c r="AL28" s="7"/>
      <c r="AM28" s="7"/>
      <c r="AN28" s="7"/>
      <c r="AO28" s="7"/>
      <c r="AP28" s="7"/>
      <c r="AQ28" s="7"/>
      <c r="AR28" s="7"/>
      <c r="AS28" s="7"/>
      <c r="AT28" s="7"/>
      <c r="AU28" s="7"/>
    </row>
    <row r="29" spans="1:47" ht="18.75" customHeight="1">
      <c r="A29" s="466" t="s">
        <v>244</v>
      </c>
      <c r="B29" s="382" t="s">
        <v>170</v>
      </c>
      <c r="C29" s="383"/>
      <c r="D29" s="384"/>
      <c r="E29" s="232"/>
      <c r="F29" s="233"/>
      <c r="G29" s="234" t="s">
        <v>52</v>
      </c>
      <c r="H29" s="456">
        <f>+AG19</f>
        <v>0</v>
      </c>
      <c r="I29" s="456"/>
      <c r="J29" s="457"/>
      <c r="K29" s="434" t="s">
        <v>18</v>
      </c>
      <c r="L29" s="389"/>
      <c r="M29" s="443">
        <f>+AN7</f>
        <v>0</v>
      </c>
      <c r="N29" s="444"/>
      <c r="O29" s="444"/>
      <c r="P29" s="445"/>
      <c r="Q29" s="388" t="s">
        <v>20</v>
      </c>
      <c r="R29" s="389"/>
      <c r="S29" s="393" t="s">
        <v>174</v>
      </c>
      <c r="T29" s="394"/>
      <c r="U29" s="395"/>
      <c r="V29" s="17"/>
      <c r="W29" s="17"/>
      <c r="X29" s="7"/>
      <c r="Y29" s="7"/>
      <c r="Z29" s="10"/>
      <c r="AA29" s="7"/>
      <c r="AB29" s="7"/>
      <c r="AC29" s="7"/>
      <c r="AD29" s="7"/>
      <c r="AE29" s="7"/>
      <c r="AF29" s="7"/>
      <c r="AG29" s="7"/>
      <c r="AH29" s="7"/>
      <c r="AI29" s="7"/>
      <c r="AJ29" s="7"/>
      <c r="AK29" s="7"/>
      <c r="AL29" s="7"/>
      <c r="AM29" s="7"/>
      <c r="AN29" s="7"/>
      <c r="AO29" s="7"/>
      <c r="AP29" s="7"/>
      <c r="AQ29" s="7"/>
      <c r="AR29" s="7"/>
      <c r="AS29" s="7"/>
      <c r="AT29" s="7"/>
      <c r="AU29" s="7"/>
    </row>
    <row r="30" spans="1:47" ht="18.75" customHeight="1">
      <c r="A30" s="467"/>
      <c r="B30" s="401"/>
      <c r="C30" s="463"/>
      <c r="D30" s="402"/>
      <c r="E30" s="407">
        <f>+AD20</f>
        <v>0</v>
      </c>
      <c r="F30" s="408"/>
      <c r="G30" s="408"/>
      <c r="H30" s="408"/>
      <c r="I30" s="408"/>
      <c r="J30" s="408"/>
      <c r="K30" s="408"/>
      <c r="L30" s="408"/>
      <c r="M30" s="408"/>
      <c r="N30" s="408"/>
      <c r="O30" s="408"/>
      <c r="P30" s="409"/>
      <c r="Q30" s="434" t="s">
        <v>11</v>
      </c>
      <c r="R30" s="389"/>
      <c r="S30" s="483" t="s">
        <v>178</v>
      </c>
      <c r="T30" s="484"/>
      <c r="U30" s="485"/>
      <c r="V30" s="17"/>
      <c r="W30" s="17"/>
      <c r="X30" s="7"/>
      <c r="Y30" s="91" t="s">
        <v>23</v>
      </c>
      <c r="Z30" s="70"/>
      <c r="AA30" s="7"/>
      <c r="AB30" s="7"/>
      <c r="AC30" s="7"/>
      <c r="AD30" s="7"/>
      <c r="AE30" s="7"/>
      <c r="AF30" s="7"/>
      <c r="AG30" s="7"/>
      <c r="AH30" s="7"/>
      <c r="AI30" s="7"/>
      <c r="AJ30" s="7"/>
      <c r="AK30" s="7"/>
      <c r="AL30" s="7"/>
      <c r="AM30" s="7"/>
      <c r="AN30" s="7"/>
      <c r="AO30" s="7"/>
      <c r="AP30" s="7"/>
      <c r="AQ30" s="7"/>
      <c r="AR30" s="7"/>
      <c r="AS30" s="7"/>
      <c r="AT30" s="7"/>
      <c r="AU30" s="7"/>
    </row>
    <row r="31" spans="1:47" ht="18.75" customHeight="1">
      <c r="A31" s="467"/>
      <c r="B31" s="435" t="s">
        <v>1</v>
      </c>
      <c r="C31" s="436"/>
      <c r="D31" s="437"/>
      <c r="E31" s="458">
        <f>+AD21</f>
        <v>0</v>
      </c>
      <c r="F31" s="459"/>
      <c r="G31" s="459"/>
      <c r="H31" s="459"/>
      <c r="I31" s="459"/>
      <c r="J31" s="459"/>
      <c r="K31" s="459"/>
      <c r="L31" s="459"/>
      <c r="M31" s="459"/>
      <c r="N31" s="459"/>
      <c r="O31" s="459"/>
      <c r="P31" s="460"/>
      <c r="Q31" s="434" t="s">
        <v>10</v>
      </c>
      <c r="R31" s="389"/>
      <c r="S31" s="393" t="s">
        <v>174</v>
      </c>
      <c r="T31" s="394"/>
      <c r="U31" s="395"/>
      <c r="V31" s="17"/>
      <c r="W31" s="17"/>
      <c r="X31" s="68"/>
      <c r="Y31" s="76"/>
      <c r="Z31" s="59" t="s">
        <v>181</v>
      </c>
      <c r="AA31" s="12"/>
      <c r="AB31" s="12"/>
      <c r="AC31" s="12"/>
      <c r="AD31" s="13"/>
      <c r="AE31" s="13"/>
      <c r="AF31" s="13"/>
      <c r="AG31" s="13"/>
      <c r="AH31" s="13"/>
      <c r="AI31" s="13"/>
      <c r="AJ31" s="13"/>
      <c r="AK31" s="12"/>
      <c r="AL31" s="12"/>
      <c r="AM31" s="12"/>
      <c r="AN31" s="13"/>
      <c r="AO31" s="13"/>
      <c r="AP31" s="13"/>
      <c r="AQ31" s="13"/>
      <c r="AR31" s="13"/>
      <c r="AS31" s="13"/>
      <c r="AT31" s="11"/>
      <c r="AU31" s="8"/>
    </row>
    <row r="32" spans="1:47" ht="18.75" customHeight="1">
      <c r="A32" s="467"/>
      <c r="B32" s="385" t="s">
        <v>14</v>
      </c>
      <c r="C32" s="387"/>
      <c r="D32" s="469"/>
      <c r="E32" s="470"/>
      <c r="F32" s="470"/>
      <c r="G32" s="470"/>
      <c r="H32" s="470"/>
      <c r="I32" s="470"/>
      <c r="J32" s="471"/>
      <c r="K32" s="438" t="s">
        <v>21</v>
      </c>
      <c r="L32" s="482" t="s">
        <v>85</v>
      </c>
      <c r="M32" s="396"/>
      <c r="N32" s="396"/>
      <c r="O32" s="396"/>
      <c r="P32" s="396"/>
      <c r="Q32" s="396"/>
      <c r="R32" s="396"/>
      <c r="S32" s="396"/>
      <c r="T32" s="396" t="s">
        <v>22</v>
      </c>
      <c r="U32" s="397"/>
      <c r="V32" s="17"/>
      <c r="W32" s="17"/>
      <c r="X32" s="76"/>
      <c r="Y32" s="69"/>
      <c r="Z32" s="90" t="s">
        <v>176</v>
      </c>
      <c r="AA32" s="71"/>
      <c r="AB32" s="72"/>
      <c r="AC32" s="72"/>
      <c r="AD32" s="72"/>
      <c r="AE32" s="72"/>
      <c r="AF32" s="72"/>
      <c r="AG32" s="72"/>
      <c r="AH32" s="72"/>
      <c r="AI32" s="73"/>
      <c r="AJ32" s="73"/>
      <c r="AK32" s="74"/>
      <c r="AL32" s="74"/>
      <c r="AM32" s="74"/>
      <c r="AN32" s="74"/>
      <c r="AO32" s="74"/>
      <c r="AP32" s="74"/>
      <c r="AQ32" s="74"/>
      <c r="AR32" s="74"/>
      <c r="AS32" s="74"/>
      <c r="AT32" s="75"/>
      <c r="AU32" s="74"/>
    </row>
    <row r="33" spans="1:49" ht="18.75" customHeight="1">
      <c r="A33" s="467"/>
      <c r="B33" s="401"/>
      <c r="C33" s="402"/>
      <c r="D33" s="472"/>
      <c r="E33" s="473"/>
      <c r="F33" s="473"/>
      <c r="G33" s="473"/>
      <c r="H33" s="473"/>
      <c r="I33" s="473"/>
      <c r="J33" s="474"/>
      <c r="K33" s="439"/>
      <c r="L33" s="243" t="s">
        <v>2</v>
      </c>
      <c r="M33" s="410"/>
      <c r="N33" s="410"/>
      <c r="O33" s="410"/>
      <c r="P33" s="410"/>
      <c r="Q33" s="410"/>
      <c r="R33" s="410"/>
      <c r="S33" s="410"/>
      <c r="T33" s="531">
        <v>0</v>
      </c>
      <c r="U33" s="532"/>
      <c r="V33" s="17"/>
      <c r="W33" s="17"/>
      <c r="X33" s="76"/>
      <c r="Y33" s="76"/>
      <c r="Z33" s="77"/>
      <c r="AA33" s="77"/>
      <c r="AB33" s="77"/>
      <c r="AC33" s="77"/>
      <c r="AD33" s="77"/>
      <c r="AE33" s="77"/>
      <c r="AF33" s="77"/>
      <c r="AG33" s="77"/>
      <c r="AH33" s="77"/>
      <c r="AI33" s="77"/>
      <c r="AJ33" s="77"/>
      <c r="AK33" s="77"/>
      <c r="AL33" s="77"/>
      <c r="AM33" s="77"/>
      <c r="AN33" s="77"/>
      <c r="AO33" s="77"/>
      <c r="AP33" s="77"/>
      <c r="AQ33" s="77"/>
      <c r="AR33" s="77"/>
      <c r="AS33" s="77"/>
      <c r="AT33" s="77"/>
      <c r="AU33" s="74"/>
    </row>
    <row r="34" spans="1:49" ht="18.75" customHeight="1">
      <c r="A34" s="467"/>
      <c r="B34" s="382">
        <f>+AB11</f>
        <v>0</v>
      </c>
      <c r="C34" s="384"/>
      <c r="D34" s="403" t="s">
        <v>16</v>
      </c>
      <c r="E34" s="404"/>
      <c r="F34" s="404"/>
      <c r="G34" s="412"/>
      <c r="H34" s="412"/>
      <c r="I34" s="412"/>
      <c r="J34" s="235">
        <f>+J19</f>
        <v>0</v>
      </c>
      <c r="K34" s="439"/>
      <c r="L34" s="244" t="s">
        <v>3</v>
      </c>
      <c r="M34" s="442"/>
      <c r="N34" s="442"/>
      <c r="O34" s="442"/>
      <c r="P34" s="442"/>
      <c r="Q34" s="442"/>
      <c r="R34" s="442"/>
      <c r="S34" s="442"/>
      <c r="T34" s="420">
        <v>0</v>
      </c>
      <c r="U34" s="421"/>
      <c r="V34" s="17"/>
      <c r="W34" s="17"/>
      <c r="X34" s="76"/>
      <c r="Y34" s="77"/>
      <c r="Z34" s="363" t="s">
        <v>177</v>
      </c>
      <c r="AA34" s="364"/>
      <c r="AB34" s="364"/>
      <c r="AC34" s="365"/>
      <c r="AD34" s="86"/>
      <c r="AE34" s="77"/>
      <c r="AF34" s="77"/>
      <c r="AG34" s="77"/>
      <c r="AH34" s="7"/>
      <c r="AI34" s="7"/>
      <c r="AJ34" s="7"/>
      <c r="AK34" s="7"/>
      <c r="AL34" s="77"/>
      <c r="AM34" s="77"/>
      <c r="AN34" s="77"/>
      <c r="AO34" s="77"/>
      <c r="AP34" s="77"/>
      <c r="AQ34" s="77"/>
      <c r="AR34" s="77"/>
      <c r="AS34" s="77"/>
      <c r="AT34" s="77"/>
      <c r="AU34" s="74"/>
    </row>
    <row r="35" spans="1:49" ht="18.75" customHeight="1">
      <c r="A35" s="467"/>
      <c r="B35" s="401"/>
      <c r="C35" s="402"/>
      <c r="D35" s="371" t="s">
        <v>19</v>
      </c>
      <c r="E35" s="372"/>
      <c r="F35" s="372"/>
      <c r="G35" s="405">
        <f>ROUNDDOWN(G34*R38/100,2)</f>
        <v>0</v>
      </c>
      <c r="H35" s="405"/>
      <c r="I35" s="405"/>
      <c r="J35" s="236">
        <f>+J34</f>
        <v>0</v>
      </c>
      <c r="K35" s="439"/>
      <c r="L35" s="244" t="s">
        <v>4</v>
      </c>
      <c r="M35" s="442"/>
      <c r="N35" s="442"/>
      <c r="O35" s="442"/>
      <c r="P35" s="442"/>
      <c r="Q35" s="442"/>
      <c r="R35" s="442"/>
      <c r="S35" s="442"/>
      <c r="T35" s="420">
        <v>0</v>
      </c>
      <c r="U35" s="421"/>
      <c r="V35" s="17"/>
      <c r="W35" s="17"/>
      <c r="X35" s="76"/>
      <c r="Y35" s="76"/>
      <c r="Z35" s="79" t="s">
        <v>81</v>
      </c>
      <c r="AA35" s="7"/>
      <c r="AB35" s="7"/>
      <c r="AC35" s="78"/>
      <c r="AD35" s="76"/>
      <c r="AE35" s="76"/>
      <c r="AF35" s="76"/>
      <c r="AG35" s="76"/>
      <c r="AH35" s="76"/>
      <c r="AI35" s="76"/>
      <c r="AJ35" s="76"/>
      <c r="AK35" s="76"/>
      <c r="AL35" s="76"/>
      <c r="AM35" s="76"/>
      <c r="AN35" s="76"/>
      <c r="AO35" s="76"/>
      <c r="AP35" s="76"/>
      <c r="AQ35" s="76"/>
      <c r="AR35" s="76"/>
      <c r="AS35" s="76"/>
      <c r="AT35" s="74"/>
      <c r="AU35" s="74"/>
    </row>
    <row r="36" spans="1:49" ht="18.75" customHeight="1">
      <c r="A36" s="467"/>
      <c r="B36" s="475" t="s">
        <v>13</v>
      </c>
      <c r="C36" s="476"/>
      <c r="D36" s="403" t="s">
        <v>16</v>
      </c>
      <c r="E36" s="404"/>
      <c r="F36" s="404"/>
      <c r="G36" s="412"/>
      <c r="H36" s="412"/>
      <c r="I36" s="412"/>
      <c r="J36" s="235">
        <f>+J34</f>
        <v>0</v>
      </c>
      <c r="K36" s="439"/>
      <c r="L36" s="245" t="s">
        <v>5</v>
      </c>
      <c r="M36" s="441"/>
      <c r="N36" s="441"/>
      <c r="O36" s="441"/>
      <c r="P36" s="441"/>
      <c r="Q36" s="441"/>
      <c r="R36" s="441"/>
      <c r="S36" s="441"/>
      <c r="T36" s="446">
        <v>0</v>
      </c>
      <c r="U36" s="447"/>
      <c r="V36" s="219"/>
      <c r="W36" s="219"/>
      <c r="X36" s="76"/>
      <c r="Y36" s="76"/>
      <c r="Z36" s="79"/>
      <c r="AA36" s="79"/>
      <c r="AB36" s="79"/>
      <c r="AC36" s="79"/>
      <c r="AD36" s="79"/>
      <c r="AE36" s="79"/>
      <c r="AF36" s="79"/>
      <c r="AG36" s="79"/>
      <c r="AH36" s="79"/>
      <c r="AI36" s="79"/>
      <c r="AJ36" s="79"/>
      <c r="AK36" s="79"/>
      <c r="AL36" s="79"/>
      <c r="AM36" s="79"/>
      <c r="AN36" s="79"/>
      <c r="AO36" s="79"/>
      <c r="AP36" s="79"/>
      <c r="AQ36" s="79"/>
      <c r="AR36" s="79"/>
      <c r="AS36" s="79"/>
      <c r="AT36" s="79"/>
      <c r="AU36" s="74"/>
    </row>
    <row r="37" spans="1:49" ht="18.75" customHeight="1">
      <c r="A37" s="468"/>
      <c r="B37" s="541" t="e">
        <f>CONCATENATE(YEAR(S29),"/",MONTH(S29),"期")</f>
        <v>#VALUE!</v>
      </c>
      <c r="C37" s="542"/>
      <c r="D37" s="371" t="s">
        <v>19</v>
      </c>
      <c r="E37" s="372"/>
      <c r="F37" s="372"/>
      <c r="G37" s="405">
        <f>ROUNDDOWN(G36*R38/100,2)</f>
        <v>0</v>
      </c>
      <c r="H37" s="405"/>
      <c r="I37" s="405"/>
      <c r="J37" s="246">
        <f>+J36</f>
        <v>0</v>
      </c>
      <c r="K37" s="440"/>
      <c r="L37" s="247" t="s">
        <v>89</v>
      </c>
      <c r="M37" s="538"/>
      <c r="N37" s="538"/>
      <c r="O37" s="538"/>
      <c r="P37" s="538"/>
      <c r="Q37" s="538"/>
      <c r="R37" s="538"/>
      <c r="S37" s="538"/>
      <c r="T37" s="539">
        <v>0</v>
      </c>
      <c r="U37" s="540"/>
      <c r="V37" s="219"/>
      <c r="W37" s="219"/>
      <c r="X37" s="76"/>
      <c r="Y37" s="76"/>
      <c r="Z37" s="79"/>
      <c r="AA37" s="79"/>
      <c r="AB37" s="79"/>
      <c r="AC37" s="79"/>
      <c r="AD37" s="79"/>
      <c r="AE37" s="79"/>
      <c r="AF37" s="79"/>
      <c r="AG37" s="79"/>
      <c r="AH37" s="79"/>
      <c r="AI37" s="79"/>
      <c r="AJ37" s="79"/>
      <c r="AK37" s="79"/>
      <c r="AL37" s="79"/>
      <c r="AM37" s="79"/>
      <c r="AN37" s="79"/>
      <c r="AO37" s="79"/>
      <c r="AP37" s="79"/>
      <c r="AQ37" s="79"/>
      <c r="AR37" s="79"/>
      <c r="AS37" s="79"/>
      <c r="AT37" s="79"/>
      <c r="AU37" s="74"/>
    </row>
    <row r="38" spans="1:49" ht="18.75" customHeight="1" thickBot="1">
      <c r="A38" s="468"/>
      <c r="B38" s="475" t="s">
        <v>17</v>
      </c>
      <c r="C38" s="476"/>
      <c r="D38" s="526" t="s">
        <v>254</v>
      </c>
      <c r="E38" s="527"/>
      <c r="F38" s="527"/>
      <c r="G38" s="527"/>
      <c r="H38" s="527"/>
      <c r="I38" s="527"/>
      <c r="J38" s="528"/>
      <c r="K38" s="440"/>
      <c r="L38" s="248"/>
      <c r="M38" s="249"/>
      <c r="N38" s="249"/>
      <c r="O38" s="249"/>
      <c r="P38" s="249"/>
      <c r="Q38" s="250" t="s">
        <v>88</v>
      </c>
      <c r="R38" s="411"/>
      <c r="S38" s="411"/>
      <c r="T38" s="251" t="s">
        <v>27</v>
      </c>
      <c r="U38" s="252"/>
      <c r="V38" s="219"/>
      <c r="W38" s="219"/>
      <c r="X38" s="76"/>
      <c r="Y38" s="91" t="s">
        <v>179</v>
      </c>
      <c r="Z38" s="78"/>
      <c r="AA38" s="76"/>
      <c r="AB38" s="76"/>
      <c r="AC38" s="76"/>
      <c r="AD38" s="76"/>
      <c r="AE38" s="76"/>
      <c r="AF38" s="76"/>
      <c r="AG38" s="76"/>
      <c r="AH38" s="76"/>
      <c r="AI38" s="76"/>
      <c r="AJ38" s="76"/>
      <c r="AK38" s="76"/>
      <c r="AL38" s="76"/>
      <c r="AM38" s="76"/>
      <c r="AN38" s="76"/>
      <c r="AO38" s="76"/>
      <c r="AP38" s="76"/>
      <c r="AQ38" s="76"/>
      <c r="AR38" s="76"/>
      <c r="AS38" s="76"/>
      <c r="AT38" s="76"/>
      <c r="AU38" s="76"/>
      <c r="AV38" s="537"/>
      <c r="AW38" s="537"/>
    </row>
    <row r="39" spans="1:49" ht="18.75" customHeight="1">
      <c r="A39" s="479" t="s">
        <v>245</v>
      </c>
      <c r="B39" s="425" t="s">
        <v>95</v>
      </c>
      <c r="C39" s="426"/>
      <c r="D39" s="427"/>
      <c r="E39" s="253"/>
      <c r="F39" s="254"/>
      <c r="G39" s="253"/>
      <c r="H39" s="253"/>
      <c r="I39" s="253"/>
      <c r="J39" s="253"/>
      <c r="K39" s="253"/>
      <c r="L39" s="255"/>
      <c r="M39" s="253"/>
      <c r="N39" s="253"/>
      <c r="O39" s="253"/>
      <c r="P39" s="253"/>
      <c r="Q39" s="255"/>
      <c r="R39" s="255"/>
      <c r="S39" s="253"/>
      <c r="T39" s="253"/>
      <c r="U39" s="256" t="str">
        <f>IF(V39=1," ","※ 別添「送金の内容」もご記入ください。")</f>
        <v>※ 別添「送金の内容」もご記入ください。</v>
      </c>
      <c r="V39" s="224">
        <v>2</v>
      </c>
      <c r="W39" s="219"/>
      <c r="X39" s="76"/>
      <c r="Y39" s="76"/>
      <c r="Z39" s="59" t="s">
        <v>180</v>
      </c>
      <c r="AA39" s="80"/>
      <c r="AB39" s="80"/>
      <c r="AC39" s="80"/>
      <c r="AD39" s="80"/>
      <c r="AE39" s="80"/>
      <c r="AF39" s="80"/>
      <c r="AG39" s="80"/>
      <c r="AH39" s="80"/>
      <c r="AI39" s="80"/>
      <c r="AJ39" s="80"/>
      <c r="AK39" s="80"/>
      <c r="AL39" s="80"/>
      <c r="AM39" s="80"/>
      <c r="AN39" s="80"/>
      <c r="AO39" s="80"/>
      <c r="AP39" s="80"/>
      <c r="AQ39" s="80"/>
      <c r="AR39" s="80"/>
      <c r="AS39" s="80"/>
      <c r="AT39" s="80"/>
      <c r="AU39" s="76"/>
    </row>
    <row r="40" spans="1:49" ht="18.75" customHeight="1">
      <c r="A40" s="480"/>
      <c r="B40" s="382" t="s">
        <v>246</v>
      </c>
      <c r="C40" s="383"/>
      <c r="D40" s="384"/>
      <c r="E40" s="475" t="s">
        <v>136</v>
      </c>
      <c r="F40" s="524"/>
      <c r="G40" s="524"/>
      <c r="H40" s="524"/>
      <c r="I40" s="524"/>
      <c r="J40" s="524"/>
      <c r="K40" s="475" t="s">
        <v>100</v>
      </c>
      <c r="L40" s="524"/>
      <c r="M40" s="524"/>
      <c r="N40" s="524"/>
      <c r="O40" s="524"/>
      <c r="P40" s="524"/>
      <c r="Q40" s="476"/>
      <c r="R40" s="524" t="s">
        <v>101</v>
      </c>
      <c r="S40" s="524"/>
      <c r="T40" s="524"/>
      <c r="U40" s="525"/>
      <c r="V40" s="19"/>
      <c r="W40" s="219"/>
      <c r="X40" s="76"/>
      <c r="Y40" s="76"/>
      <c r="Z40" s="90" t="s">
        <v>182</v>
      </c>
      <c r="AA40" s="80"/>
      <c r="AB40" s="80"/>
      <c r="AC40" s="80"/>
      <c r="AD40" s="80"/>
      <c r="AE40" s="80"/>
      <c r="AF40" s="80"/>
      <c r="AG40" s="80"/>
      <c r="AH40" s="80"/>
      <c r="AI40" s="80"/>
      <c r="AJ40" s="80"/>
      <c r="AK40" s="80"/>
      <c r="AL40" s="80"/>
      <c r="AM40" s="80"/>
      <c r="AN40" s="80"/>
      <c r="AO40" s="80"/>
      <c r="AP40" s="80"/>
      <c r="AQ40" s="80"/>
      <c r="AR40" s="80"/>
      <c r="AS40" s="80"/>
      <c r="AT40" s="80"/>
      <c r="AU40" s="76"/>
    </row>
    <row r="41" spans="1:49" ht="18.75" customHeight="1">
      <c r="A41" s="480"/>
      <c r="B41" s="385"/>
      <c r="C41" s="386"/>
      <c r="D41" s="387"/>
      <c r="E41" s="529"/>
      <c r="F41" s="530"/>
      <c r="G41" s="530"/>
      <c r="H41" s="94"/>
      <c r="I41" s="559" t="s">
        <v>133</v>
      </c>
      <c r="J41" s="559"/>
      <c r="K41" s="388" t="s">
        <v>96</v>
      </c>
      <c r="L41" s="388"/>
      <c r="M41" s="389"/>
      <c r="N41" s="521" t="s">
        <v>99</v>
      </c>
      <c r="O41" s="522"/>
      <c r="P41" s="523"/>
      <c r="Q41" s="89"/>
      <c r="R41" s="430" t="s">
        <v>97</v>
      </c>
      <c r="S41" s="430"/>
      <c r="T41" s="430"/>
      <c r="U41" s="431"/>
      <c r="V41" s="219"/>
      <c r="W41" s="219"/>
      <c r="X41" s="76"/>
      <c r="Y41" s="76"/>
      <c r="Z41" s="90" t="s">
        <v>176</v>
      </c>
      <c r="AA41" s="80"/>
      <c r="AB41" s="80"/>
      <c r="AC41" s="80"/>
      <c r="AD41" s="80"/>
      <c r="AE41" s="80"/>
      <c r="AF41" s="80"/>
      <c r="AG41" s="80"/>
      <c r="AH41" s="80"/>
      <c r="AI41" s="80"/>
      <c r="AJ41" s="80"/>
      <c r="AK41" s="80"/>
      <c r="AL41" s="80"/>
      <c r="AM41" s="80"/>
      <c r="AN41" s="80"/>
      <c r="AO41" s="80"/>
      <c r="AP41" s="80"/>
      <c r="AQ41" s="80"/>
      <c r="AR41" s="80"/>
      <c r="AS41" s="80"/>
      <c r="AT41" s="80"/>
      <c r="AU41" s="76"/>
    </row>
    <row r="42" spans="1:49" ht="18.75" customHeight="1">
      <c r="A42" s="480"/>
      <c r="B42" s="87"/>
      <c r="C42" s="373" t="s">
        <v>247</v>
      </c>
      <c r="D42" s="374"/>
      <c r="E42" s="369">
        <v>0</v>
      </c>
      <c r="F42" s="370"/>
      <c r="G42" s="370"/>
      <c r="H42" s="257">
        <f>+J37</f>
        <v>0</v>
      </c>
      <c r="I42" s="533">
        <f>+AE16</f>
        <v>0</v>
      </c>
      <c r="J42" s="534"/>
      <c r="K42" s="369">
        <f ca="1">+別添１_送金の内容!P59</f>
        <v>0</v>
      </c>
      <c r="L42" s="370"/>
      <c r="M42" s="370"/>
      <c r="N42" s="377">
        <f ca="1">+別添１_送金の内容!P65</f>
        <v>0</v>
      </c>
      <c r="O42" s="378"/>
      <c r="P42" s="379"/>
      <c r="Q42" s="258">
        <f>+J35</f>
        <v>0</v>
      </c>
      <c r="R42" s="406">
        <f ca="1">ROUNDDOWN(E42*I42,0)+別添１_送金の内容!AA65</f>
        <v>0</v>
      </c>
      <c r="S42" s="406"/>
      <c r="T42" s="406"/>
      <c r="U42" s="259" t="s">
        <v>49</v>
      </c>
      <c r="V42" s="219"/>
      <c r="W42" s="219"/>
      <c r="X42" s="76"/>
      <c r="Y42" s="76"/>
      <c r="Z42" s="81"/>
      <c r="AA42" s="81"/>
      <c r="AB42" s="81"/>
      <c r="AC42" s="81"/>
      <c r="AD42" s="81"/>
      <c r="AE42" s="81"/>
      <c r="AF42" s="81"/>
      <c r="AG42" s="81"/>
      <c r="AH42" s="81"/>
      <c r="AI42" s="81"/>
      <c r="AJ42" s="81"/>
      <c r="AK42" s="81"/>
      <c r="AL42" s="81"/>
      <c r="AM42" s="81"/>
      <c r="AN42" s="81"/>
      <c r="AO42" s="81"/>
      <c r="AP42" s="81"/>
      <c r="AQ42" s="81"/>
      <c r="AR42" s="81"/>
      <c r="AS42" s="81"/>
      <c r="AT42" s="81"/>
      <c r="AU42" s="76"/>
    </row>
    <row r="43" spans="1:49" ht="18.75" customHeight="1" thickBot="1">
      <c r="A43" s="480"/>
      <c r="B43" s="87"/>
      <c r="C43" s="390" t="s">
        <v>50</v>
      </c>
      <c r="D43" s="391"/>
      <c r="E43" s="375">
        <v>0</v>
      </c>
      <c r="F43" s="376"/>
      <c r="G43" s="376"/>
      <c r="H43" s="260">
        <f>+J37</f>
        <v>0</v>
      </c>
      <c r="I43" s="535">
        <f>+AE16</f>
        <v>0</v>
      </c>
      <c r="J43" s="536"/>
      <c r="K43" s="375">
        <f ca="1">+別添１_送金の内容!P60</f>
        <v>0</v>
      </c>
      <c r="L43" s="376"/>
      <c r="M43" s="376"/>
      <c r="N43" s="398">
        <f ca="1">+別添１_送金の内容!P66</f>
        <v>0</v>
      </c>
      <c r="O43" s="399"/>
      <c r="P43" s="400"/>
      <c r="Q43" s="261">
        <f>+J35</f>
        <v>0</v>
      </c>
      <c r="R43" s="415">
        <f ca="1">ROUNDDOWN(E43*I43,0)+別添１_送金の内容!AA66</f>
        <v>0</v>
      </c>
      <c r="S43" s="415"/>
      <c r="T43" s="415"/>
      <c r="U43" s="262" t="s">
        <v>49</v>
      </c>
      <c r="V43" s="219"/>
      <c r="W43" s="219"/>
      <c r="X43" s="76"/>
      <c r="Y43" s="77"/>
      <c r="Z43" s="363" t="s">
        <v>183</v>
      </c>
      <c r="AA43" s="364"/>
      <c r="AB43" s="364"/>
      <c r="AC43" s="365"/>
      <c r="AD43" s="81"/>
      <c r="AE43" s="81"/>
      <c r="AF43" s="81"/>
      <c r="AG43" s="81"/>
      <c r="AH43" s="81"/>
      <c r="AI43" s="81"/>
      <c r="AJ43" s="81"/>
      <c r="AK43" s="81"/>
      <c r="AL43" s="81"/>
      <c r="AM43" s="81"/>
      <c r="AN43" s="81"/>
      <c r="AO43" s="81"/>
      <c r="AP43" s="81"/>
      <c r="AQ43" s="81"/>
      <c r="AR43" s="81"/>
      <c r="AS43" s="81"/>
      <c r="AT43" s="81"/>
      <c r="AU43" s="76"/>
    </row>
    <row r="44" spans="1:49" ht="18.75" customHeight="1" thickBot="1">
      <c r="A44" s="481"/>
      <c r="B44" s="88"/>
      <c r="C44" s="380" t="s">
        <v>98</v>
      </c>
      <c r="D44" s="381"/>
      <c r="E44" s="367">
        <f>SUM(E42:G43)</f>
        <v>0</v>
      </c>
      <c r="F44" s="368"/>
      <c r="G44" s="368"/>
      <c r="H44" s="263">
        <f>+J37</f>
        <v>0</v>
      </c>
      <c r="I44" s="570">
        <f>+AE16</f>
        <v>0</v>
      </c>
      <c r="J44" s="571"/>
      <c r="K44" s="367">
        <f ca="1">SUM(K42:M43)</f>
        <v>0</v>
      </c>
      <c r="L44" s="368"/>
      <c r="M44" s="368"/>
      <c r="N44" s="567">
        <f ca="1">SUM(N42:P43)</f>
        <v>0</v>
      </c>
      <c r="O44" s="568"/>
      <c r="P44" s="569"/>
      <c r="Q44" s="264">
        <f>+J35</f>
        <v>0</v>
      </c>
      <c r="R44" s="566">
        <f>ROUNDDOWN(E44*I44,0)+別添１_送金の内容!AA67</f>
        <v>0</v>
      </c>
      <c r="S44" s="566"/>
      <c r="T44" s="566"/>
      <c r="U44" s="265" t="s">
        <v>49</v>
      </c>
      <c r="V44" s="17"/>
      <c r="W44" s="17"/>
      <c r="X44" s="76"/>
      <c r="Y44" s="76"/>
      <c r="Z44" s="83" t="s">
        <v>251</v>
      </c>
      <c r="AA44" s="83"/>
      <c r="AB44" s="83"/>
      <c r="AC44" s="83"/>
      <c r="AD44" s="83"/>
      <c r="AE44" s="83"/>
      <c r="AF44" s="83"/>
      <c r="AG44" s="83"/>
      <c r="AH44" s="83"/>
      <c r="AI44" s="83"/>
      <c r="AJ44" s="83"/>
      <c r="AK44" s="83"/>
      <c r="AL44" s="83"/>
      <c r="AM44" s="83"/>
      <c r="AN44" s="83"/>
      <c r="AO44" s="83"/>
      <c r="AP44" s="83"/>
      <c r="AQ44" s="83"/>
      <c r="AR44" s="81"/>
      <c r="AS44" s="81"/>
      <c r="AT44" s="81"/>
      <c r="AU44" s="76"/>
    </row>
    <row r="45" spans="1:49" ht="18.75" customHeight="1">
      <c r="A45" s="15" t="s">
        <v>173</v>
      </c>
      <c r="B45" s="29"/>
      <c r="C45" s="29"/>
      <c r="D45" s="29"/>
      <c r="E45" s="92" t="str">
        <f>IF(ISBLANK(AN20),"",IF(AE16="要確認","再投資先企業の建値に適用する換算率を『AC16』のセルに入力してください",""))</f>
        <v/>
      </c>
      <c r="F45" s="31"/>
      <c r="G45" s="31"/>
      <c r="H45" s="34"/>
      <c r="I45" s="32"/>
      <c r="J45" s="33"/>
      <c r="K45" s="25"/>
      <c r="L45" s="26"/>
      <c r="M45" s="27"/>
      <c r="N45" s="27"/>
      <c r="O45" s="27"/>
      <c r="P45" s="27"/>
      <c r="Q45" s="27"/>
      <c r="R45" s="27"/>
      <c r="S45" s="27"/>
      <c r="T45" s="28"/>
      <c r="U45" s="28"/>
      <c r="V45" s="17"/>
      <c r="W45" s="17"/>
      <c r="X45" s="76"/>
      <c r="Y45" s="76"/>
      <c r="Z45" s="79" t="s">
        <v>252</v>
      </c>
      <c r="AA45" s="82"/>
      <c r="AB45" s="82"/>
      <c r="AC45" s="82"/>
      <c r="AD45" s="82"/>
      <c r="AE45" s="82"/>
      <c r="AF45" s="82"/>
      <c r="AG45" s="82"/>
      <c r="AH45" s="82"/>
      <c r="AI45" s="82"/>
      <c r="AJ45" s="82"/>
      <c r="AK45" s="82"/>
      <c r="AL45" s="82"/>
      <c r="AM45" s="82"/>
      <c r="AN45" s="82"/>
      <c r="AO45" s="82"/>
      <c r="AP45" s="82"/>
      <c r="AQ45" s="82"/>
      <c r="AR45" s="82"/>
      <c r="AS45" s="82"/>
      <c r="AT45" s="82"/>
      <c r="AU45" s="76"/>
    </row>
    <row r="46" spans="1:49" ht="18.75" customHeight="1">
      <c r="A46" s="466" t="s">
        <v>244</v>
      </c>
      <c r="B46" s="382" t="s">
        <v>170</v>
      </c>
      <c r="C46" s="383"/>
      <c r="D46" s="384">
        <v>1</v>
      </c>
      <c r="E46" s="232"/>
      <c r="F46" s="233"/>
      <c r="G46" s="234" t="s">
        <v>52</v>
      </c>
      <c r="H46" s="456" t="str">
        <f>IF(ISBLANK(AN20),"",AQ19)</f>
        <v/>
      </c>
      <c r="I46" s="456"/>
      <c r="J46" s="457"/>
      <c r="K46" s="434" t="s">
        <v>18</v>
      </c>
      <c r="L46" s="389"/>
      <c r="M46" s="443" t="str">
        <f>IF(ISBLANK(AN20),"",AN7)</f>
        <v/>
      </c>
      <c r="N46" s="444"/>
      <c r="O46" s="444"/>
      <c r="P46" s="445"/>
      <c r="Q46" s="388" t="s">
        <v>20</v>
      </c>
      <c r="R46" s="389"/>
      <c r="S46" s="393" t="s">
        <v>174</v>
      </c>
      <c r="T46" s="394"/>
      <c r="U46" s="395"/>
      <c r="V46" s="17"/>
      <c r="W46" s="17"/>
      <c r="X46" s="76"/>
      <c r="Y46" s="76"/>
      <c r="Z46" s="82" t="s">
        <v>184</v>
      </c>
      <c r="AA46" s="82"/>
      <c r="AB46" s="82"/>
      <c r="AC46" s="82"/>
      <c r="AD46" s="82"/>
      <c r="AE46" s="82"/>
      <c r="AF46" s="82"/>
      <c r="AG46" s="82"/>
      <c r="AH46" s="82"/>
      <c r="AI46" s="82"/>
      <c r="AJ46" s="82"/>
      <c r="AK46" s="82"/>
      <c r="AL46" s="82"/>
      <c r="AM46" s="82"/>
      <c r="AN46" s="82"/>
      <c r="AO46" s="82"/>
      <c r="AP46" s="82"/>
      <c r="AQ46" s="82"/>
      <c r="AR46" s="82"/>
      <c r="AS46" s="82"/>
      <c r="AT46" s="82"/>
      <c r="AU46" s="76"/>
    </row>
    <row r="47" spans="1:49" ht="18.75" customHeight="1">
      <c r="A47" s="467"/>
      <c r="B47" s="401"/>
      <c r="C47" s="463"/>
      <c r="D47" s="402"/>
      <c r="E47" s="407" t="str">
        <f>IF(ISBLANK(AN20),"",AN20)</f>
        <v/>
      </c>
      <c r="F47" s="408"/>
      <c r="G47" s="408"/>
      <c r="H47" s="408"/>
      <c r="I47" s="408"/>
      <c r="J47" s="408"/>
      <c r="K47" s="408"/>
      <c r="L47" s="408"/>
      <c r="M47" s="408"/>
      <c r="N47" s="408"/>
      <c r="O47" s="408"/>
      <c r="P47" s="409"/>
      <c r="Q47" s="434" t="s">
        <v>11</v>
      </c>
      <c r="R47" s="389"/>
      <c r="S47" s="483" t="s">
        <v>178</v>
      </c>
      <c r="T47" s="484"/>
      <c r="U47" s="485"/>
      <c r="V47" s="17"/>
      <c r="W47" s="17"/>
      <c r="X47" s="76"/>
      <c r="Y47" s="76"/>
      <c r="Z47" s="79"/>
      <c r="AA47" s="79"/>
      <c r="AB47" s="79"/>
      <c r="AC47" s="79"/>
      <c r="AD47" s="79"/>
      <c r="AE47" s="79"/>
      <c r="AF47" s="79"/>
      <c r="AG47" s="79"/>
      <c r="AH47" s="79"/>
      <c r="AI47" s="79"/>
      <c r="AJ47" s="79"/>
      <c r="AK47" s="79"/>
      <c r="AL47" s="79"/>
      <c r="AM47" s="79"/>
      <c r="AN47" s="79"/>
      <c r="AO47" s="79"/>
      <c r="AP47" s="79"/>
      <c r="AQ47" s="79"/>
      <c r="AR47" s="83"/>
      <c r="AS47" s="83"/>
      <c r="AT47" s="83"/>
      <c r="AU47" s="76"/>
    </row>
    <row r="48" spans="1:49" ht="18.75" customHeight="1">
      <c r="A48" s="467"/>
      <c r="B48" s="435" t="s">
        <v>1</v>
      </c>
      <c r="C48" s="436"/>
      <c r="D48" s="437"/>
      <c r="E48" s="458" t="str">
        <f>IF(ISBLANK(AN20),"",AN21)</f>
        <v/>
      </c>
      <c r="F48" s="459"/>
      <c r="G48" s="459"/>
      <c r="H48" s="459"/>
      <c r="I48" s="459"/>
      <c r="J48" s="459"/>
      <c r="K48" s="459"/>
      <c r="L48" s="459"/>
      <c r="M48" s="459"/>
      <c r="N48" s="459"/>
      <c r="O48" s="459"/>
      <c r="P48" s="460"/>
      <c r="Q48" s="434" t="s">
        <v>10</v>
      </c>
      <c r="R48" s="389"/>
      <c r="S48" s="393" t="s">
        <v>174</v>
      </c>
      <c r="T48" s="394"/>
      <c r="U48" s="395"/>
      <c r="V48" s="17"/>
      <c r="W48" s="17"/>
      <c r="X48" s="76"/>
      <c r="Y48" s="76"/>
      <c r="Z48" s="363" t="s">
        <v>185</v>
      </c>
      <c r="AA48" s="364"/>
      <c r="AB48" s="364"/>
      <c r="AC48" s="365"/>
      <c r="AD48" s="79"/>
      <c r="AE48" s="79"/>
      <c r="AF48" s="79"/>
      <c r="AG48" s="79"/>
      <c r="AH48" s="79"/>
      <c r="AI48" s="79"/>
      <c r="AJ48" s="79"/>
      <c r="AK48" s="79"/>
      <c r="AL48" s="79"/>
      <c r="AM48" s="79"/>
      <c r="AN48" s="79"/>
      <c r="AO48" s="79"/>
      <c r="AP48" s="79"/>
      <c r="AQ48" s="79"/>
      <c r="AR48" s="83"/>
      <c r="AS48" s="83"/>
      <c r="AT48" s="83"/>
      <c r="AU48" s="76"/>
    </row>
    <row r="49" spans="1:47" ht="18.75" customHeight="1">
      <c r="A49" s="467"/>
      <c r="B49" s="385" t="s">
        <v>14</v>
      </c>
      <c r="C49" s="387"/>
      <c r="D49" s="469"/>
      <c r="E49" s="470"/>
      <c r="F49" s="470"/>
      <c r="G49" s="470"/>
      <c r="H49" s="470"/>
      <c r="I49" s="470"/>
      <c r="J49" s="471"/>
      <c r="K49" s="438" t="s">
        <v>21</v>
      </c>
      <c r="L49" s="482" t="s">
        <v>85</v>
      </c>
      <c r="M49" s="396"/>
      <c r="N49" s="396"/>
      <c r="O49" s="396"/>
      <c r="P49" s="396"/>
      <c r="Q49" s="396"/>
      <c r="R49" s="396"/>
      <c r="S49" s="396"/>
      <c r="T49" s="396" t="s">
        <v>22</v>
      </c>
      <c r="U49" s="397"/>
      <c r="V49" s="17"/>
      <c r="W49" s="17"/>
      <c r="X49" s="76"/>
      <c r="Y49" s="76"/>
      <c r="Z49" s="79" t="s">
        <v>250</v>
      </c>
      <c r="AA49" s="79"/>
      <c r="AB49" s="79"/>
      <c r="AC49" s="79"/>
      <c r="AD49" s="79"/>
      <c r="AE49" s="79"/>
      <c r="AF49" s="79"/>
      <c r="AG49" s="79"/>
      <c r="AH49" s="79"/>
      <c r="AI49" s="79"/>
      <c r="AJ49" s="79"/>
      <c r="AK49" s="79"/>
      <c r="AL49" s="79"/>
      <c r="AM49" s="79"/>
      <c r="AN49" s="79"/>
      <c r="AO49" s="79"/>
      <c r="AP49" s="79"/>
      <c r="AQ49" s="79"/>
      <c r="AR49" s="83"/>
      <c r="AS49" s="83"/>
      <c r="AT49" s="83"/>
      <c r="AU49" s="76"/>
    </row>
    <row r="50" spans="1:47" ht="18.75" customHeight="1">
      <c r="A50" s="467"/>
      <c r="B50" s="401"/>
      <c r="C50" s="402"/>
      <c r="D50" s="472"/>
      <c r="E50" s="473"/>
      <c r="F50" s="473"/>
      <c r="G50" s="473"/>
      <c r="H50" s="473"/>
      <c r="I50" s="473"/>
      <c r="J50" s="474"/>
      <c r="K50" s="439"/>
      <c r="L50" s="243" t="s">
        <v>2</v>
      </c>
      <c r="M50" s="410"/>
      <c r="N50" s="410"/>
      <c r="O50" s="410"/>
      <c r="P50" s="410"/>
      <c r="Q50" s="410"/>
      <c r="R50" s="410"/>
      <c r="S50" s="410"/>
      <c r="T50" s="531">
        <v>0</v>
      </c>
      <c r="U50" s="532"/>
      <c r="V50" s="17"/>
      <c r="W50" s="17"/>
      <c r="X50" s="76"/>
      <c r="Y50" s="76"/>
      <c r="Z50" s="101" t="s">
        <v>186</v>
      </c>
      <c r="AA50" s="99"/>
      <c r="AB50" s="99"/>
      <c r="AC50" s="99"/>
      <c r="AD50" s="99"/>
      <c r="AE50" s="99"/>
      <c r="AF50" s="99"/>
      <c r="AG50" s="99"/>
      <c r="AH50" s="99"/>
      <c r="AI50" s="99"/>
      <c r="AJ50" s="99"/>
      <c r="AK50" s="99"/>
      <c r="AL50" s="99"/>
      <c r="AM50" s="99"/>
      <c r="AN50" s="99"/>
      <c r="AO50" s="99"/>
      <c r="AP50" s="99"/>
      <c r="AQ50" s="99"/>
      <c r="AR50" s="84"/>
      <c r="AS50" s="84"/>
      <c r="AT50" s="84"/>
      <c r="AU50" s="76"/>
    </row>
    <row r="51" spans="1:47" ht="18.75" customHeight="1">
      <c r="A51" s="467"/>
      <c r="B51" s="382" t="s">
        <v>12</v>
      </c>
      <c r="C51" s="384"/>
      <c r="D51" s="403" t="s">
        <v>16</v>
      </c>
      <c r="E51" s="404"/>
      <c r="F51" s="404"/>
      <c r="G51" s="412"/>
      <c r="H51" s="412"/>
      <c r="I51" s="412"/>
      <c r="J51" s="235">
        <f>+J36</f>
        <v>0</v>
      </c>
      <c r="K51" s="439"/>
      <c r="L51" s="244" t="s">
        <v>3</v>
      </c>
      <c r="M51" s="442"/>
      <c r="N51" s="442"/>
      <c r="O51" s="442"/>
      <c r="P51" s="442"/>
      <c r="Q51" s="442"/>
      <c r="R51" s="442"/>
      <c r="S51" s="442"/>
      <c r="T51" s="420">
        <v>0</v>
      </c>
      <c r="U51" s="421"/>
      <c r="V51" s="17"/>
      <c r="W51" s="17"/>
      <c r="X51" s="76"/>
      <c r="Y51" s="76"/>
      <c r="Z51" s="79" t="s">
        <v>190</v>
      </c>
      <c r="AA51" s="79"/>
      <c r="AB51" s="83"/>
      <c r="AC51" s="83"/>
      <c r="AD51" s="83"/>
      <c r="AE51" s="83"/>
      <c r="AF51" s="83"/>
      <c r="AG51" s="83"/>
      <c r="AH51" s="83"/>
      <c r="AI51" s="83"/>
      <c r="AJ51" s="83"/>
      <c r="AK51" s="83"/>
      <c r="AL51" s="83"/>
      <c r="AM51" s="83"/>
      <c r="AN51" s="83"/>
      <c r="AO51" s="83"/>
      <c r="AP51" s="83"/>
      <c r="AQ51" s="83"/>
      <c r="AR51" s="95"/>
      <c r="AS51" s="83"/>
      <c r="AT51" s="83"/>
      <c r="AU51" s="76"/>
    </row>
    <row r="52" spans="1:47" ht="18.75" customHeight="1">
      <c r="A52" s="467"/>
      <c r="B52" s="401"/>
      <c r="C52" s="402"/>
      <c r="D52" s="371" t="s">
        <v>19</v>
      </c>
      <c r="E52" s="372"/>
      <c r="F52" s="372"/>
      <c r="G52" s="405">
        <f>ROUNDDOWN(G51*R55/100,2)</f>
        <v>0</v>
      </c>
      <c r="H52" s="405"/>
      <c r="I52" s="405"/>
      <c r="J52" s="236">
        <f>+J51</f>
        <v>0</v>
      </c>
      <c r="K52" s="439"/>
      <c r="L52" s="244" t="s">
        <v>4</v>
      </c>
      <c r="M52" s="442"/>
      <c r="N52" s="442"/>
      <c r="O52" s="442"/>
      <c r="P52" s="442"/>
      <c r="Q52" s="442"/>
      <c r="R52" s="442"/>
      <c r="S52" s="442"/>
      <c r="T52" s="420">
        <v>0</v>
      </c>
      <c r="U52" s="421"/>
      <c r="V52" s="17"/>
      <c r="W52" s="17"/>
      <c r="X52" s="76"/>
      <c r="Y52" s="76"/>
      <c r="Z52" s="79" t="s">
        <v>187</v>
      </c>
      <c r="AA52" s="79" t="s">
        <v>191</v>
      </c>
      <c r="AB52" s="83"/>
      <c r="AC52" s="83"/>
      <c r="AD52" s="83"/>
      <c r="AE52" s="83"/>
      <c r="AF52" s="83"/>
      <c r="AG52" s="83"/>
      <c r="AH52" s="83"/>
      <c r="AI52" s="83"/>
      <c r="AJ52" s="83"/>
      <c r="AK52" s="83"/>
      <c r="AL52" s="83"/>
      <c r="AM52" s="83"/>
      <c r="AN52" s="83"/>
      <c r="AO52" s="83"/>
      <c r="AP52" s="83"/>
      <c r="AQ52" s="83"/>
      <c r="AR52" s="95"/>
      <c r="AS52" s="83"/>
      <c r="AT52" s="83"/>
      <c r="AU52" s="76"/>
    </row>
    <row r="53" spans="1:47" ht="18.75" customHeight="1">
      <c r="A53" s="467"/>
      <c r="B53" s="475" t="s">
        <v>13</v>
      </c>
      <c r="C53" s="476"/>
      <c r="D53" s="403" t="s">
        <v>16</v>
      </c>
      <c r="E53" s="404"/>
      <c r="F53" s="404"/>
      <c r="G53" s="412"/>
      <c r="H53" s="412"/>
      <c r="I53" s="412"/>
      <c r="J53" s="235">
        <f>+J51</f>
        <v>0</v>
      </c>
      <c r="K53" s="439"/>
      <c r="L53" s="245" t="s">
        <v>5</v>
      </c>
      <c r="M53" s="441"/>
      <c r="N53" s="441"/>
      <c r="O53" s="441"/>
      <c r="P53" s="441"/>
      <c r="Q53" s="441"/>
      <c r="R53" s="441"/>
      <c r="S53" s="441"/>
      <c r="T53" s="446">
        <v>0</v>
      </c>
      <c r="U53" s="447"/>
      <c r="V53" s="17"/>
      <c r="W53" s="17"/>
      <c r="X53" s="76"/>
      <c r="Y53" s="76"/>
      <c r="Z53" s="79" t="s">
        <v>188</v>
      </c>
      <c r="AA53" s="83" t="s">
        <v>189</v>
      </c>
      <c r="AB53" s="83"/>
      <c r="AC53" s="83"/>
      <c r="AD53" s="83"/>
      <c r="AE53" s="83"/>
      <c r="AF53" s="83"/>
      <c r="AG53" s="83"/>
      <c r="AH53" s="83"/>
      <c r="AI53" s="83"/>
      <c r="AJ53" s="83"/>
      <c r="AK53" s="83"/>
      <c r="AL53" s="83"/>
      <c r="AM53" s="83"/>
      <c r="AN53" s="83"/>
      <c r="AO53" s="83"/>
      <c r="AP53" s="83"/>
      <c r="AQ53" s="83"/>
      <c r="AR53" s="95"/>
      <c r="AS53" s="83"/>
      <c r="AT53" s="83"/>
      <c r="AU53" s="76"/>
    </row>
    <row r="54" spans="1:47" ht="18.75" customHeight="1">
      <c r="A54" s="468"/>
      <c r="B54" s="541" t="str">
        <f>IF(ISBLANK(AQ15),"",CONCATENATE(YEAR(S46),"/",MONTH(S46),"期"))</f>
        <v/>
      </c>
      <c r="C54" s="542"/>
      <c r="D54" s="371" t="s">
        <v>19</v>
      </c>
      <c r="E54" s="372"/>
      <c r="F54" s="372"/>
      <c r="G54" s="405">
        <f>ROUNDDOWN(G53*R55/100,2)</f>
        <v>0</v>
      </c>
      <c r="H54" s="405"/>
      <c r="I54" s="405"/>
      <c r="J54" s="236">
        <f>+J53</f>
        <v>0</v>
      </c>
      <c r="K54" s="440"/>
      <c r="L54" s="247" t="s">
        <v>89</v>
      </c>
      <c r="M54" s="538"/>
      <c r="N54" s="538"/>
      <c r="O54" s="538"/>
      <c r="P54" s="538"/>
      <c r="Q54" s="538"/>
      <c r="R54" s="538"/>
      <c r="S54" s="538"/>
      <c r="T54" s="539">
        <v>0</v>
      </c>
      <c r="U54" s="540"/>
      <c r="V54" s="17"/>
      <c r="W54" s="17"/>
      <c r="X54" s="76"/>
      <c r="Y54" s="76"/>
      <c r="Z54" s="79" t="s">
        <v>192</v>
      </c>
      <c r="AA54" s="79"/>
      <c r="AB54" s="79"/>
      <c r="AC54" s="79"/>
      <c r="AD54" s="79"/>
      <c r="AE54" s="79"/>
      <c r="AF54" s="79"/>
      <c r="AG54" s="79"/>
      <c r="AH54" s="79"/>
      <c r="AI54" s="79"/>
      <c r="AJ54" s="79"/>
      <c r="AK54" s="79"/>
      <c r="AL54" s="79"/>
      <c r="AM54" s="79"/>
      <c r="AN54" s="79"/>
      <c r="AO54" s="79"/>
      <c r="AP54" s="79"/>
      <c r="AQ54" s="79"/>
      <c r="AR54" s="7"/>
      <c r="AS54" s="7"/>
      <c r="AT54" s="7"/>
      <c r="AU54" s="76"/>
    </row>
    <row r="55" spans="1:47" ht="18.75" customHeight="1" thickBot="1">
      <c r="A55" s="468"/>
      <c r="B55" s="475" t="s">
        <v>17</v>
      </c>
      <c r="C55" s="476"/>
      <c r="D55" s="417" t="str">
        <f>IF(ISBLANK(AN20),"","※ 記入してください")</f>
        <v/>
      </c>
      <c r="E55" s="418"/>
      <c r="F55" s="418"/>
      <c r="G55" s="418"/>
      <c r="H55" s="418"/>
      <c r="I55" s="418"/>
      <c r="J55" s="419"/>
      <c r="K55" s="440"/>
      <c r="L55" s="248"/>
      <c r="M55" s="249"/>
      <c r="N55" s="249"/>
      <c r="O55" s="249"/>
      <c r="P55" s="249"/>
      <c r="Q55" s="250" t="s">
        <v>90</v>
      </c>
      <c r="R55" s="411"/>
      <c r="S55" s="411"/>
      <c r="T55" s="251" t="s">
        <v>27</v>
      </c>
      <c r="U55" s="252"/>
      <c r="V55" s="17"/>
      <c r="W55" s="17"/>
      <c r="X55" s="76"/>
      <c r="Y55" s="76"/>
      <c r="Z55" s="79"/>
      <c r="AA55" s="79"/>
      <c r="AB55" s="79"/>
      <c r="AC55" s="79"/>
      <c r="AD55" s="79"/>
      <c r="AE55" s="79"/>
      <c r="AF55" s="79"/>
      <c r="AG55" s="79"/>
      <c r="AH55" s="79"/>
      <c r="AI55" s="79"/>
      <c r="AJ55" s="79"/>
      <c r="AK55" s="79"/>
      <c r="AL55" s="79"/>
      <c r="AM55" s="79"/>
      <c r="AN55" s="79"/>
      <c r="AO55" s="79"/>
      <c r="AP55" s="79"/>
      <c r="AQ55" s="79"/>
      <c r="AR55" s="7"/>
      <c r="AS55" s="7"/>
      <c r="AT55" s="7"/>
      <c r="AU55" s="76"/>
    </row>
    <row r="56" spans="1:47" ht="18.75" customHeight="1">
      <c r="A56" s="422" t="s">
        <v>245</v>
      </c>
      <c r="B56" s="425" t="s">
        <v>95</v>
      </c>
      <c r="C56" s="426"/>
      <c r="D56" s="427"/>
      <c r="E56" s="266"/>
      <c r="F56" s="254"/>
      <c r="G56" s="253"/>
      <c r="H56" s="253"/>
      <c r="I56" s="255"/>
      <c r="J56" s="254"/>
      <c r="K56" s="253"/>
      <c r="L56" s="255"/>
      <c r="M56" s="253"/>
      <c r="N56" s="253"/>
      <c r="O56" s="253"/>
      <c r="P56" s="253"/>
      <c r="Q56" s="255"/>
      <c r="R56" s="255"/>
      <c r="S56" s="253"/>
      <c r="T56" s="253"/>
      <c r="U56" s="256" t="s">
        <v>175</v>
      </c>
      <c r="V56" s="17"/>
      <c r="W56" s="17"/>
      <c r="X56" s="76"/>
      <c r="Y56" s="76"/>
      <c r="Z56" s="69" t="s">
        <v>193</v>
      </c>
      <c r="AA56" s="79"/>
      <c r="AB56" s="79"/>
      <c r="AC56" s="79"/>
      <c r="AD56" s="79"/>
      <c r="AE56" s="79"/>
      <c r="AF56" s="79"/>
      <c r="AG56" s="79"/>
      <c r="AH56" s="79"/>
      <c r="AI56" s="79"/>
      <c r="AJ56" s="79"/>
      <c r="AK56" s="79"/>
      <c r="AL56" s="79"/>
      <c r="AM56" s="79"/>
      <c r="AN56" s="79"/>
      <c r="AO56" s="79"/>
      <c r="AP56" s="79"/>
      <c r="AQ56" s="79"/>
      <c r="AR56" s="7"/>
      <c r="AS56" s="7"/>
      <c r="AT56" s="7"/>
      <c r="AU56" s="76"/>
    </row>
    <row r="57" spans="1:47" ht="18.75" customHeight="1">
      <c r="A57" s="423"/>
      <c r="B57" s="382" t="s">
        <v>246</v>
      </c>
      <c r="C57" s="383"/>
      <c r="D57" s="384"/>
      <c r="E57" s="413" t="s">
        <v>137</v>
      </c>
      <c r="F57" s="414"/>
      <c r="G57" s="414"/>
      <c r="H57" s="414"/>
      <c r="I57" s="414"/>
      <c r="J57" s="564"/>
      <c r="K57" s="450"/>
      <c r="L57" s="451"/>
      <c r="M57" s="451"/>
      <c r="N57" s="451"/>
      <c r="O57" s="451"/>
      <c r="P57" s="451"/>
      <c r="Q57" s="452"/>
      <c r="R57" s="414" t="s">
        <v>101</v>
      </c>
      <c r="S57" s="414"/>
      <c r="T57" s="414"/>
      <c r="U57" s="565"/>
      <c r="V57" s="17"/>
      <c r="W57" s="17"/>
      <c r="X57" s="76"/>
      <c r="Y57" s="82"/>
      <c r="Z57" s="79" t="s">
        <v>194</v>
      </c>
      <c r="AA57" s="93"/>
      <c r="AB57" s="93"/>
      <c r="AC57" s="93"/>
      <c r="AD57" s="93"/>
      <c r="AE57" s="93"/>
      <c r="AF57" s="93"/>
      <c r="AG57" s="93"/>
      <c r="AH57" s="93"/>
      <c r="AI57" s="93"/>
      <c r="AJ57" s="93"/>
      <c r="AK57" s="93"/>
      <c r="AL57" s="93"/>
      <c r="AM57" s="93"/>
      <c r="AN57" s="93"/>
      <c r="AO57" s="93"/>
      <c r="AP57" s="93"/>
      <c r="AQ57" s="93"/>
      <c r="AR57" s="93"/>
      <c r="AS57" s="93"/>
      <c r="AT57" s="93"/>
      <c r="AU57" s="76"/>
    </row>
    <row r="58" spans="1:47" ht="18.75" customHeight="1">
      <c r="A58" s="423"/>
      <c r="B58" s="385"/>
      <c r="C58" s="386"/>
      <c r="D58" s="387"/>
      <c r="E58" s="413"/>
      <c r="F58" s="414"/>
      <c r="G58" s="414"/>
      <c r="H58" s="414"/>
      <c r="I58" s="559" t="s">
        <v>133</v>
      </c>
      <c r="J58" s="559"/>
      <c r="K58" s="450"/>
      <c r="L58" s="451"/>
      <c r="M58" s="451"/>
      <c r="N58" s="451"/>
      <c r="O58" s="451"/>
      <c r="P58" s="451"/>
      <c r="Q58" s="452"/>
      <c r="R58" s="430"/>
      <c r="S58" s="430"/>
      <c r="T58" s="430"/>
      <c r="U58" s="431"/>
      <c r="V58" s="17"/>
      <c r="W58" s="17"/>
      <c r="X58" s="76"/>
      <c r="Y58" s="7"/>
      <c r="Z58" s="83" t="s">
        <v>195</v>
      </c>
      <c r="AA58" s="83"/>
      <c r="AB58" s="83"/>
      <c r="AC58" s="83"/>
      <c r="AD58" s="83"/>
      <c r="AE58" s="83"/>
      <c r="AF58" s="83"/>
      <c r="AG58" s="83"/>
      <c r="AH58" s="83"/>
      <c r="AI58" s="83"/>
      <c r="AJ58" s="83"/>
      <c r="AK58" s="83"/>
      <c r="AL58" s="83"/>
      <c r="AM58" s="83"/>
      <c r="AN58" s="83"/>
      <c r="AO58" s="83"/>
      <c r="AP58" s="83"/>
      <c r="AQ58" s="83"/>
      <c r="AR58" s="83"/>
      <c r="AS58" s="83"/>
      <c r="AT58" s="83"/>
      <c r="AU58" s="7"/>
    </row>
    <row r="59" spans="1:47" ht="18.75" customHeight="1">
      <c r="A59" s="423"/>
      <c r="B59" s="213"/>
      <c r="C59" s="373" t="s">
        <v>247</v>
      </c>
      <c r="D59" s="374"/>
      <c r="E59" s="572"/>
      <c r="F59" s="370"/>
      <c r="G59" s="370"/>
      <c r="H59" s="257">
        <f>+J54</f>
        <v>0</v>
      </c>
      <c r="I59" s="533">
        <f>AE16</f>
        <v>0</v>
      </c>
      <c r="J59" s="560"/>
      <c r="K59" s="450"/>
      <c r="L59" s="451"/>
      <c r="M59" s="451"/>
      <c r="N59" s="451"/>
      <c r="O59" s="451"/>
      <c r="P59" s="451"/>
      <c r="Q59" s="452"/>
      <c r="R59" s="406">
        <f>ROUNDDOWN(E59*I59,0)</f>
        <v>0</v>
      </c>
      <c r="S59" s="406"/>
      <c r="T59" s="406"/>
      <c r="U59" s="259" t="s">
        <v>49</v>
      </c>
      <c r="V59" s="17"/>
      <c r="W59" s="17"/>
      <c r="X59" s="76"/>
      <c r="Y59" s="7"/>
      <c r="Z59" s="83"/>
      <c r="AA59" s="83"/>
      <c r="AB59" s="83"/>
      <c r="AC59" s="83"/>
      <c r="AD59" s="83"/>
      <c r="AE59" s="83"/>
      <c r="AF59" s="83"/>
      <c r="AG59" s="83"/>
      <c r="AH59" s="83"/>
      <c r="AI59" s="83"/>
      <c r="AJ59" s="83"/>
      <c r="AK59" s="83"/>
      <c r="AL59" s="83"/>
      <c r="AM59" s="83"/>
      <c r="AN59" s="83"/>
      <c r="AO59" s="83"/>
      <c r="AP59" s="83"/>
      <c r="AQ59" s="83"/>
      <c r="AR59" s="83"/>
      <c r="AS59" s="83"/>
      <c r="AT59" s="83"/>
      <c r="AU59" s="7"/>
    </row>
    <row r="60" spans="1:47" ht="18.75" customHeight="1" thickBot="1">
      <c r="A60" s="423"/>
      <c r="B60" s="87"/>
      <c r="C60" s="390" t="s">
        <v>50</v>
      </c>
      <c r="D60" s="391"/>
      <c r="E60" s="416"/>
      <c r="F60" s="376"/>
      <c r="G60" s="376"/>
      <c r="H60" s="260">
        <f>+J54</f>
        <v>0</v>
      </c>
      <c r="I60" s="535">
        <f>AE16</f>
        <v>0</v>
      </c>
      <c r="J60" s="561"/>
      <c r="K60" s="453"/>
      <c r="L60" s="454"/>
      <c r="M60" s="454"/>
      <c r="N60" s="454"/>
      <c r="O60" s="454"/>
      <c r="P60" s="454"/>
      <c r="Q60" s="455"/>
      <c r="R60" s="415">
        <f>ROUNDDOWN(E60*I60,0)</f>
        <v>0</v>
      </c>
      <c r="S60" s="415"/>
      <c r="T60" s="415"/>
      <c r="U60" s="262" t="s">
        <v>49</v>
      </c>
      <c r="V60" s="17"/>
      <c r="W60" s="17"/>
      <c r="X60" s="76"/>
      <c r="Y60" s="7"/>
      <c r="Z60" s="360" t="s">
        <v>196</v>
      </c>
      <c r="AA60" s="361"/>
      <c r="AB60" s="361"/>
      <c r="AC60" s="362"/>
      <c r="AD60" s="83"/>
      <c r="AE60" s="83"/>
      <c r="AF60" s="83"/>
      <c r="AG60" s="83"/>
      <c r="AH60" s="83"/>
      <c r="AI60" s="83"/>
      <c r="AJ60" s="83"/>
      <c r="AK60" s="83"/>
      <c r="AL60" s="83"/>
      <c r="AM60" s="83"/>
      <c r="AN60" s="83"/>
      <c r="AO60" s="83"/>
      <c r="AP60" s="83"/>
      <c r="AQ60" s="83"/>
      <c r="AR60" s="83"/>
      <c r="AS60" s="83"/>
      <c r="AT60" s="83"/>
      <c r="AU60" s="7"/>
    </row>
    <row r="61" spans="1:47" ht="18.75" customHeight="1" thickBot="1">
      <c r="A61" s="424"/>
      <c r="B61" s="88"/>
      <c r="C61" s="428" t="s">
        <v>98</v>
      </c>
      <c r="D61" s="429"/>
      <c r="E61" s="432">
        <f>SUM(E59:G60)</f>
        <v>0</v>
      </c>
      <c r="F61" s="433"/>
      <c r="G61" s="433"/>
      <c r="H61" s="267">
        <f>+J54</f>
        <v>0</v>
      </c>
      <c r="I61" s="562">
        <f>AE16</f>
        <v>0</v>
      </c>
      <c r="J61" s="563"/>
      <c r="K61" s="448"/>
      <c r="L61" s="448"/>
      <c r="M61" s="448"/>
      <c r="N61" s="448"/>
      <c r="O61" s="448"/>
      <c r="P61" s="448"/>
      <c r="Q61" s="449"/>
      <c r="R61" s="392">
        <f>ROUNDDOWN(E61*I61,0)</f>
        <v>0</v>
      </c>
      <c r="S61" s="392"/>
      <c r="T61" s="392"/>
      <c r="U61" s="268" t="s">
        <v>49</v>
      </c>
      <c r="V61" s="17"/>
      <c r="W61" s="17"/>
      <c r="X61" s="76"/>
      <c r="Y61" s="7"/>
      <c r="Z61" s="82" t="s">
        <v>198</v>
      </c>
      <c r="AA61" s="7"/>
      <c r="AB61" s="7"/>
      <c r="AC61" s="7"/>
      <c r="AD61" s="7"/>
      <c r="AE61" s="7"/>
      <c r="AF61" s="7"/>
      <c r="AG61" s="7"/>
      <c r="AH61" s="7"/>
      <c r="AI61" s="7"/>
      <c r="AJ61" s="7"/>
      <c r="AK61" s="7"/>
      <c r="AL61" s="7"/>
      <c r="AM61" s="7"/>
      <c r="AN61" s="7"/>
      <c r="AO61" s="7"/>
      <c r="AP61" s="7"/>
      <c r="AQ61" s="7"/>
      <c r="AR61" s="7"/>
      <c r="AS61" s="7"/>
      <c r="AT61" s="7"/>
      <c r="AU61" s="7"/>
    </row>
    <row r="62" spans="1:47" ht="18.75" customHeight="1">
      <c r="V62" s="17"/>
      <c r="W62" s="17"/>
      <c r="X62" s="76"/>
      <c r="Y62" s="7"/>
      <c r="Z62" s="82" t="s">
        <v>197</v>
      </c>
      <c r="AA62" s="7"/>
      <c r="AB62" s="7"/>
      <c r="AC62" s="7"/>
      <c r="AD62" s="7"/>
      <c r="AE62" s="7"/>
      <c r="AF62" s="7"/>
      <c r="AG62" s="7"/>
      <c r="AH62" s="7"/>
      <c r="AI62" s="7"/>
      <c r="AJ62" s="7"/>
      <c r="AK62" s="7"/>
      <c r="AL62" s="7"/>
      <c r="AM62" s="7"/>
      <c r="AN62" s="7"/>
      <c r="AO62" s="7"/>
      <c r="AP62" s="7"/>
      <c r="AQ62" s="7"/>
      <c r="AR62" s="7"/>
      <c r="AS62" s="7"/>
      <c r="AT62" s="7"/>
      <c r="AU62" s="7"/>
    </row>
    <row r="63" spans="1:47" ht="18.75" customHeight="1">
      <c r="A63" s="339" t="s">
        <v>32</v>
      </c>
      <c r="B63" s="35" t="s">
        <v>2</v>
      </c>
      <c r="C63" s="558" t="s">
        <v>248</v>
      </c>
      <c r="D63" s="558"/>
      <c r="E63" s="558"/>
      <c r="F63" s="558"/>
      <c r="G63" s="558"/>
      <c r="H63" s="558"/>
      <c r="I63" s="558"/>
      <c r="J63" s="558"/>
      <c r="K63" s="558"/>
      <c r="L63" s="558"/>
      <c r="M63" s="558"/>
      <c r="N63" s="558"/>
      <c r="O63" s="558"/>
      <c r="P63" s="558"/>
      <c r="Q63" s="558"/>
      <c r="R63" s="558"/>
      <c r="S63" s="558"/>
      <c r="T63" s="558"/>
      <c r="U63" s="558"/>
      <c r="V63" s="17"/>
      <c r="W63" s="17"/>
      <c r="X63" s="76"/>
      <c r="Y63" s="82"/>
      <c r="Z63" s="82"/>
      <c r="AA63" s="78"/>
      <c r="AB63" s="78"/>
      <c r="AC63" s="78"/>
      <c r="AD63" s="78"/>
      <c r="AE63" s="78"/>
      <c r="AF63" s="78"/>
      <c r="AG63" s="78"/>
      <c r="AH63" s="78"/>
      <c r="AI63" s="78"/>
      <c r="AJ63" s="78"/>
      <c r="AK63" s="78"/>
      <c r="AL63" s="78"/>
      <c r="AM63" s="78"/>
      <c r="AN63" s="78"/>
      <c r="AO63" s="78"/>
      <c r="AP63" s="78"/>
      <c r="AQ63" s="78"/>
      <c r="AR63" s="78"/>
      <c r="AS63" s="78"/>
      <c r="AT63" s="78"/>
      <c r="AU63" s="76"/>
    </row>
    <row r="64" spans="1:47" ht="18.75" customHeight="1">
      <c r="A64" s="17"/>
      <c r="B64" s="36"/>
      <c r="C64" s="558"/>
      <c r="D64" s="558"/>
      <c r="E64" s="558"/>
      <c r="F64" s="558"/>
      <c r="G64" s="558"/>
      <c r="H64" s="558"/>
      <c r="I64" s="558"/>
      <c r="J64" s="558"/>
      <c r="K64" s="558"/>
      <c r="L64" s="558"/>
      <c r="M64" s="558"/>
      <c r="N64" s="558"/>
      <c r="O64" s="558"/>
      <c r="P64" s="558"/>
      <c r="Q64" s="558"/>
      <c r="R64" s="558"/>
      <c r="S64" s="558"/>
      <c r="T64" s="558"/>
      <c r="U64" s="558"/>
      <c r="V64" s="17"/>
      <c r="W64" s="17"/>
      <c r="X64" s="76"/>
      <c r="Y64" s="82"/>
      <c r="Z64" s="360" t="s">
        <v>233</v>
      </c>
      <c r="AA64" s="361"/>
      <c r="AB64" s="361"/>
      <c r="AC64" s="361"/>
      <c r="AD64" s="362"/>
      <c r="AE64" s="78"/>
      <c r="AF64" s="78"/>
      <c r="AG64" s="78"/>
      <c r="AH64" s="78"/>
      <c r="AI64" s="78"/>
      <c r="AJ64" s="78"/>
      <c r="AK64" s="78"/>
      <c r="AL64" s="78"/>
      <c r="AM64" s="78"/>
      <c r="AN64" s="78"/>
      <c r="AO64" s="78"/>
      <c r="AP64" s="78"/>
      <c r="AQ64" s="78"/>
      <c r="AR64" s="78"/>
      <c r="AS64" s="78"/>
      <c r="AT64" s="78"/>
      <c r="AU64" s="82"/>
    </row>
    <row r="65" spans="1:47" ht="18.75" customHeight="1">
      <c r="A65" s="17"/>
      <c r="B65" s="35" t="s">
        <v>3</v>
      </c>
      <c r="C65" s="558" t="s">
        <v>249</v>
      </c>
      <c r="D65" s="558"/>
      <c r="E65" s="558"/>
      <c r="F65" s="558"/>
      <c r="G65" s="558"/>
      <c r="H65" s="558"/>
      <c r="I65" s="558"/>
      <c r="J65" s="558"/>
      <c r="K65" s="558"/>
      <c r="L65" s="558"/>
      <c r="M65" s="558"/>
      <c r="N65" s="558"/>
      <c r="O65" s="558"/>
      <c r="P65" s="558"/>
      <c r="Q65" s="558"/>
      <c r="R65" s="558"/>
      <c r="S65" s="558"/>
      <c r="T65" s="558"/>
      <c r="U65" s="558"/>
      <c r="V65" s="17"/>
      <c r="W65" s="17"/>
      <c r="X65" s="76"/>
      <c r="Y65" s="76"/>
      <c r="Z65" s="90" t="s">
        <v>234</v>
      </c>
      <c r="AA65" s="85"/>
      <c r="AB65" s="85"/>
      <c r="AC65" s="85"/>
      <c r="AD65" s="85"/>
      <c r="AE65" s="85"/>
      <c r="AF65" s="85"/>
      <c r="AG65" s="85"/>
      <c r="AH65" s="85"/>
      <c r="AI65" s="85"/>
      <c r="AJ65" s="85"/>
      <c r="AK65" s="85"/>
      <c r="AL65" s="85"/>
      <c r="AM65" s="85"/>
      <c r="AN65" s="85"/>
      <c r="AO65" s="85"/>
      <c r="AP65" s="85"/>
      <c r="AQ65" s="85"/>
      <c r="AR65" s="85"/>
      <c r="AS65" s="85"/>
      <c r="AT65" s="85"/>
      <c r="AU65" s="76"/>
    </row>
    <row r="66" spans="1:47" ht="13.5" customHeight="1">
      <c r="A66" s="17"/>
      <c r="B66" s="37"/>
      <c r="C66" s="558"/>
      <c r="D66" s="558"/>
      <c r="E66" s="558"/>
      <c r="F66" s="558"/>
      <c r="G66" s="558"/>
      <c r="H66" s="558"/>
      <c r="I66" s="558"/>
      <c r="J66" s="558"/>
      <c r="K66" s="558"/>
      <c r="L66" s="558"/>
      <c r="M66" s="558"/>
      <c r="N66" s="558"/>
      <c r="O66" s="558"/>
      <c r="P66" s="558"/>
      <c r="Q66" s="558"/>
      <c r="R66" s="558"/>
      <c r="S66" s="558"/>
      <c r="T66" s="558"/>
      <c r="U66" s="558"/>
      <c r="V66" s="17"/>
      <c r="W66" s="17"/>
      <c r="X66" s="76"/>
      <c r="Y66" s="76"/>
      <c r="Z66" s="85"/>
      <c r="AA66" s="85"/>
      <c r="AB66" s="85"/>
      <c r="AC66" s="85"/>
      <c r="AD66" s="85"/>
      <c r="AE66" s="85"/>
      <c r="AF66" s="85"/>
      <c r="AG66" s="85"/>
      <c r="AH66" s="85"/>
      <c r="AI66" s="85"/>
      <c r="AJ66" s="85"/>
      <c r="AK66" s="85"/>
      <c r="AL66" s="85"/>
      <c r="AM66" s="85"/>
      <c r="AN66" s="85"/>
      <c r="AO66" s="85"/>
      <c r="AP66" s="85"/>
      <c r="AQ66" s="85"/>
      <c r="AR66" s="85"/>
      <c r="AS66" s="85"/>
      <c r="AT66" s="85"/>
      <c r="AU66" s="76"/>
    </row>
    <row r="67" spans="1:47" ht="18.75" customHeight="1">
      <c r="A67" s="17"/>
      <c r="B67" s="38"/>
      <c r="C67" s="558"/>
      <c r="D67" s="558"/>
      <c r="E67" s="558"/>
      <c r="F67" s="558"/>
      <c r="G67" s="558"/>
      <c r="H67" s="558"/>
      <c r="I67" s="558"/>
      <c r="J67" s="558"/>
      <c r="K67" s="558"/>
      <c r="L67" s="558"/>
      <c r="M67" s="558"/>
      <c r="N67" s="558"/>
      <c r="O67" s="558"/>
      <c r="P67" s="558"/>
      <c r="Q67" s="558"/>
      <c r="R67" s="558"/>
      <c r="S67" s="558"/>
      <c r="T67" s="558"/>
      <c r="U67" s="558"/>
      <c r="V67" s="17"/>
      <c r="W67" s="17"/>
      <c r="X67" s="76"/>
      <c r="Y67" s="76"/>
      <c r="Z67" s="82"/>
      <c r="AA67" s="78"/>
      <c r="AB67" s="78"/>
      <c r="AC67" s="78"/>
      <c r="AD67" s="78"/>
      <c r="AE67" s="78"/>
      <c r="AF67" s="78"/>
      <c r="AG67" s="78"/>
      <c r="AH67" s="78"/>
      <c r="AI67" s="78"/>
      <c r="AJ67" s="78"/>
      <c r="AK67" s="78"/>
      <c r="AL67" s="78"/>
      <c r="AM67" s="78"/>
      <c r="AN67" s="78"/>
      <c r="AO67" s="78"/>
      <c r="AP67" s="78"/>
      <c r="AQ67" s="78"/>
      <c r="AR67" s="78"/>
      <c r="AS67" s="78"/>
      <c r="AT67" s="78"/>
      <c r="AU67" s="76"/>
    </row>
    <row r="68" spans="1:47" ht="18.75" customHeight="1">
      <c r="B68" s="35" t="s">
        <v>4</v>
      </c>
      <c r="C68" s="340" t="s">
        <v>397</v>
      </c>
      <c r="Z68" s="1"/>
    </row>
    <row r="69" spans="1:47" ht="18.75" customHeight="1">
      <c r="Z69" s="1"/>
    </row>
    <row r="70" spans="1:47" ht="18.75" customHeight="1" thickBot="1">
      <c r="A70" s="342"/>
      <c r="B70" s="342"/>
      <c r="C70" s="342"/>
      <c r="D70" s="342"/>
      <c r="E70" s="342"/>
      <c r="F70" s="342"/>
      <c r="G70" s="342"/>
      <c r="H70" s="342"/>
      <c r="I70" s="342"/>
      <c r="J70" s="342"/>
      <c r="K70" s="342"/>
      <c r="L70" s="342"/>
      <c r="M70" s="342"/>
      <c r="N70" s="342"/>
      <c r="O70" s="342"/>
      <c r="P70" s="342"/>
      <c r="Q70" s="342"/>
      <c r="R70" s="342"/>
      <c r="S70" s="342"/>
      <c r="T70" s="342"/>
      <c r="U70" s="342"/>
      <c r="Z70" s="1"/>
    </row>
    <row r="71" spans="1:47" ht="18.75" customHeight="1">
      <c r="Z71" s="1"/>
    </row>
    <row r="72" spans="1:47" ht="18.75" customHeight="1">
      <c r="A72" s="1" t="s">
        <v>400</v>
      </c>
      <c r="Z72" s="1"/>
    </row>
    <row r="73" spans="1:47" ht="18.75" customHeight="1">
      <c r="Z73" s="1"/>
    </row>
    <row r="74" spans="1:47" ht="18.75" customHeight="1">
      <c r="A74" s="2" t="s">
        <v>410</v>
      </c>
      <c r="B74" s="343"/>
      <c r="Z74" s="1"/>
    </row>
    <row r="75" spans="1:47" ht="18.75" customHeight="1">
      <c r="A75" s="346"/>
      <c r="B75" s="347"/>
      <c r="C75" s="349"/>
      <c r="D75" s="578" t="s">
        <v>404</v>
      </c>
      <c r="E75" s="579"/>
      <c r="F75" s="579"/>
      <c r="G75" s="579"/>
      <c r="H75" s="579"/>
      <c r="I75" s="580"/>
      <c r="J75" s="573" t="s">
        <v>407</v>
      </c>
      <c r="K75" s="573"/>
      <c r="L75" s="573"/>
      <c r="M75" s="573"/>
      <c r="N75" s="573"/>
      <c r="O75" s="573"/>
      <c r="P75" s="573"/>
      <c r="Q75" s="573"/>
      <c r="R75" s="573"/>
      <c r="S75" s="573"/>
      <c r="T75" s="573"/>
      <c r="U75" s="574"/>
      <c r="Z75" s="1"/>
    </row>
    <row r="76" spans="1:47" ht="18.75" customHeight="1" thickBot="1">
      <c r="A76" s="352"/>
      <c r="B76" s="353"/>
      <c r="C76" s="354"/>
      <c r="D76" s="581" t="s">
        <v>406</v>
      </c>
      <c r="E76" s="575"/>
      <c r="F76" s="575"/>
      <c r="G76" s="575" t="s">
        <v>405</v>
      </c>
      <c r="H76" s="575"/>
      <c r="I76" s="575"/>
      <c r="J76" s="575" t="s">
        <v>408</v>
      </c>
      <c r="K76" s="575"/>
      <c r="L76" s="575" t="s">
        <v>409</v>
      </c>
      <c r="M76" s="575"/>
      <c r="N76" s="575"/>
      <c r="O76" s="575"/>
      <c r="P76" s="575"/>
      <c r="Q76" s="575" t="s">
        <v>405</v>
      </c>
      <c r="R76" s="575"/>
      <c r="S76" s="575"/>
      <c r="T76" s="575"/>
      <c r="U76" s="575"/>
      <c r="Z76" s="1"/>
    </row>
    <row r="77" spans="1:47" ht="18.75" customHeight="1" thickTop="1">
      <c r="A77" s="585" t="s">
        <v>403</v>
      </c>
      <c r="B77" s="585"/>
      <c r="C77" s="585"/>
      <c r="D77" s="582">
        <f>ROUNDDOWN(AK16*AE17/100,0)</f>
        <v>0</v>
      </c>
      <c r="E77" s="577"/>
      <c r="F77" s="577"/>
      <c r="G77" s="577">
        <f>ROUNDDOWN(AQ16*AE16*AE17/100,0)</f>
        <v>0</v>
      </c>
      <c r="H77" s="577"/>
      <c r="I77" s="577"/>
      <c r="J77" s="350"/>
      <c r="K77" s="348"/>
      <c r="L77" s="350"/>
      <c r="M77" s="350"/>
      <c r="N77" s="350"/>
      <c r="O77" s="350"/>
      <c r="P77" s="350"/>
      <c r="Q77" s="350"/>
      <c r="R77" s="350"/>
      <c r="S77" s="350"/>
      <c r="T77" s="350"/>
      <c r="U77" s="351"/>
      <c r="Z77" s="1"/>
    </row>
    <row r="78" spans="1:47" ht="18.75" customHeight="1">
      <c r="A78" s="586" t="s">
        <v>401</v>
      </c>
      <c r="B78" s="586"/>
      <c r="C78" s="586"/>
      <c r="D78" s="583">
        <f>+R44</f>
        <v>0</v>
      </c>
      <c r="E78" s="584"/>
      <c r="F78" s="584"/>
      <c r="G78" s="584">
        <f>ROUNDDOWN(SUM(別添１_送金の内容!AA50:AC58)*海外投資保険再投資企業てん補申請書!AE17/100,0)</f>
        <v>0</v>
      </c>
      <c r="H78" s="584"/>
      <c r="I78" s="584"/>
      <c r="J78" s="576" t="str">
        <f>IF(AND(L78="OK",Q78="OK"),"○","要確認")</f>
        <v>○</v>
      </c>
      <c r="K78" s="576"/>
      <c r="L78" s="587" t="str">
        <f>IF(D77&gt;=D78,"OK","投資先企業を超過")</f>
        <v>OK</v>
      </c>
      <c r="M78" s="587"/>
      <c r="N78" s="587"/>
      <c r="O78" s="587"/>
      <c r="P78" s="587"/>
      <c r="Q78" s="587" t="str">
        <f>IF(G77&gt;=G78,"OK","投資先企業を超過")</f>
        <v>OK</v>
      </c>
      <c r="R78" s="587"/>
      <c r="S78" s="587"/>
      <c r="T78" s="587"/>
      <c r="U78" s="587"/>
      <c r="Z78" s="1"/>
    </row>
    <row r="79" spans="1:47" ht="18.75" customHeight="1">
      <c r="A79" s="586" t="s">
        <v>402</v>
      </c>
      <c r="B79" s="586"/>
      <c r="C79" s="586"/>
      <c r="D79" s="583">
        <f>+R61</f>
        <v>0</v>
      </c>
      <c r="E79" s="584"/>
      <c r="F79" s="584"/>
      <c r="G79" s="584">
        <f>+D79</f>
        <v>0</v>
      </c>
      <c r="H79" s="584"/>
      <c r="I79" s="584"/>
      <c r="J79" s="576" t="str">
        <f>IF(AND(L79="OK",Q79="OK"),"○","要確認")</f>
        <v>○</v>
      </c>
      <c r="K79" s="576"/>
      <c r="L79" s="587" t="str">
        <f>IF(D77&gt;=D79,"OK","投資先企業を超過")</f>
        <v>OK</v>
      </c>
      <c r="M79" s="587"/>
      <c r="N79" s="587"/>
      <c r="O79" s="587"/>
      <c r="P79" s="587"/>
      <c r="Q79" s="587" t="str">
        <f>IF(G77&gt;=G79,"OK","投資先企業を超過")</f>
        <v>OK</v>
      </c>
      <c r="R79" s="587"/>
      <c r="S79" s="587"/>
      <c r="T79" s="587"/>
      <c r="U79" s="587"/>
    </row>
    <row r="82" spans="1:3" ht="18.75" customHeight="1">
      <c r="A82" s="345"/>
      <c r="B82" s="2"/>
      <c r="C82" s="2"/>
    </row>
  </sheetData>
  <sheetProtection formatCells="0" formatColumns="0" formatRows="0"/>
  <mergeCells count="227">
    <mergeCell ref="A77:C77"/>
    <mergeCell ref="A78:C78"/>
    <mergeCell ref="A79:C79"/>
    <mergeCell ref="L76:P76"/>
    <mergeCell ref="Q76:U76"/>
    <mergeCell ref="L78:P78"/>
    <mergeCell ref="Q78:U78"/>
    <mergeCell ref="L79:P79"/>
    <mergeCell ref="Q79:U79"/>
    <mergeCell ref="J75:U75"/>
    <mergeCell ref="J76:K76"/>
    <mergeCell ref="J78:K78"/>
    <mergeCell ref="J79:K79"/>
    <mergeCell ref="G77:I77"/>
    <mergeCell ref="G76:I76"/>
    <mergeCell ref="D75:I75"/>
    <mergeCell ref="D76:F76"/>
    <mergeCell ref="D77:F77"/>
    <mergeCell ref="D78:F78"/>
    <mergeCell ref="D79:F79"/>
    <mergeCell ref="G78:I78"/>
    <mergeCell ref="G79:I79"/>
    <mergeCell ref="C65:U67"/>
    <mergeCell ref="I41:J41"/>
    <mergeCell ref="E40:J40"/>
    <mergeCell ref="I58:J58"/>
    <mergeCell ref="I59:J59"/>
    <mergeCell ref="I60:J60"/>
    <mergeCell ref="I61:J61"/>
    <mergeCell ref="C63:U64"/>
    <mergeCell ref="M54:S54"/>
    <mergeCell ref="T54:U54"/>
    <mergeCell ref="E48:P48"/>
    <mergeCell ref="T50:U50"/>
    <mergeCell ref="E57:J57"/>
    <mergeCell ref="S47:U47"/>
    <mergeCell ref="L49:S49"/>
    <mergeCell ref="R57:U57"/>
    <mergeCell ref="R41:U41"/>
    <mergeCell ref="R44:T44"/>
    <mergeCell ref="N44:P44"/>
    <mergeCell ref="I44:J44"/>
    <mergeCell ref="E59:G59"/>
    <mergeCell ref="B54:C54"/>
    <mergeCell ref="G53:I53"/>
    <mergeCell ref="B51:C52"/>
    <mergeCell ref="AV38:AW38"/>
    <mergeCell ref="G37:I37"/>
    <mergeCell ref="M37:S37"/>
    <mergeCell ref="T37:U37"/>
    <mergeCell ref="D37:F37"/>
    <mergeCell ref="B37:C37"/>
    <mergeCell ref="G36:I36"/>
    <mergeCell ref="D34:F34"/>
    <mergeCell ref="R4:V4"/>
    <mergeCell ref="S16:U16"/>
    <mergeCell ref="T18:U18"/>
    <mergeCell ref="L17:S17"/>
    <mergeCell ref="F25:G25"/>
    <mergeCell ref="H25:J25"/>
    <mergeCell ref="D25:E25"/>
    <mergeCell ref="R25:T25"/>
    <mergeCell ref="B19:C20"/>
    <mergeCell ref="T19:U19"/>
    <mergeCell ref="T17:U17"/>
    <mergeCell ref="B23:C23"/>
    <mergeCell ref="D19:F19"/>
    <mergeCell ref="M21:S21"/>
    <mergeCell ref="D23:J23"/>
    <mergeCell ref="B22:C22"/>
    <mergeCell ref="B39:D39"/>
    <mergeCell ref="N41:P41"/>
    <mergeCell ref="B38:C38"/>
    <mergeCell ref="R40:U40"/>
    <mergeCell ref="K40:Q40"/>
    <mergeCell ref="C42:D42"/>
    <mergeCell ref="R38:S38"/>
    <mergeCell ref="R42:T42"/>
    <mergeCell ref="R43:T43"/>
    <mergeCell ref="D38:J38"/>
    <mergeCell ref="E41:G41"/>
    <mergeCell ref="K32:K38"/>
    <mergeCell ref="M34:S34"/>
    <mergeCell ref="D35:F35"/>
    <mergeCell ref="T33:U33"/>
    <mergeCell ref="T34:U34"/>
    <mergeCell ref="B34:C35"/>
    <mergeCell ref="B36:C36"/>
    <mergeCell ref="G35:I35"/>
    <mergeCell ref="G34:I34"/>
    <mergeCell ref="T32:U32"/>
    <mergeCell ref="B32:C33"/>
    <mergeCell ref="I42:J42"/>
    <mergeCell ref="I43:J43"/>
    <mergeCell ref="A3:U3"/>
    <mergeCell ref="M9:S9"/>
    <mergeCell ref="S14:U14"/>
    <mergeCell ref="Q14:R14"/>
    <mergeCell ref="A14:A23"/>
    <mergeCell ref="H14:J14"/>
    <mergeCell ref="B14:D15"/>
    <mergeCell ref="D17:J18"/>
    <mergeCell ref="M14:P14"/>
    <mergeCell ref="M22:S22"/>
    <mergeCell ref="D22:F22"/>
    <mergeCell ref="G20:I20"/>
    <mergeCell ref="E15:P15"/>
    <mergeCell ref="Q15:R15"/>
    <mergeCell ref="S15:U15"/>
    <mergeCell ref="B21:C21"/>
    <mergeCell ref="G21:I21"/>
    <mergeCell ref="D20:F20"/>
    <mergeCell ref="M19:S19"/>
    <mergeCell ref="B16:D16"/>
    <mergeCell ref="B17:C18"/>
    <mergeCell ref="Q16:R16"/>
    <mergeCell ref="E16:P16"/>
    <mergeCell ref="M18:S18"/>
    <mergeCell ref="G22:I22"/>
    <mergeCell ref="T21:U21"/>
    <mergeCell ref="T23:U23"/>
    <mergeCell ref="D21:F21"/>
    <mergeCell ref="T22:U22"/>
    <mergeCell ref="K17:K23"/>
    <mergeCell ref="M20:S20"/>
    <mergeCell ref="T20:U20"/>
    <mergeCell ref="K14:L14"/>
    <mergeCell ref="G19:I19"/>
    <mergeCell ref="A46:A55"/>
    <mergeCell ref="B46:D47"/>
    <mergeCell ref="H46:J46"/>
    <mergeCell ref="D49:J50"/>
    <mergeCell ref="B55:C55"/>
    <mergeCell ref="B53:C53"/>
    <mergeCell ref="D53:F53"/>
    <mergeCell ref="L25:M25"/>
    <mergeCell ref="A39:A44"/>
    <mergeCell ref="A29:A38"/>
    <mergeCell ref="L32:S32"/>
    <mergeCell ref="M35:S35"/>
    <mergeCell ref="D32:J33"/>
    <mergeCell ref="B31:D31"/>
    <mergeCell ref="D36:F36"/>
    <mergeCell ref="S29:U29"/>
    <mergeCell ref="T36:U36"/>
    <mergeCell ref="T35:U35"/>
    <mergeCell ref="M36:S36"/>
    <mergeCell ref="M33:S33"/>
    <mergeCell ref="Q31:R31"/>
    <mergeCell ref="S30:U30"/>
    <mergeCell ref="B25:C25"/>
    <mergeCell ref="Q30:R30"/>
    <mergeCell ref="E30:P30"/>
    <mergeCell ref="H29:J29"/>
    <mergeCell ref="S31:U31"/>
    <mergeCell ref="E31:P31"/>
    <mergeCell ref="P25:Q25"/>
    <mergeCell ref="K29:L29"/>
    <mergeCell ref="Q29:R29"/>
    <mergeCell ref="M29:P29"/>
    <mergeCell ref="B29:D30"/>
    <mergeCell ref="N25:O25"/>
    <mergeCell ref="A56:A61"/>
    <mergeCell ref="B56:D56"/>
    <mergeCell ref="B57:D58"/>
    <mergeCell ref="C60:D60"/>
    <mergeCell ref="C61:D61"/>
    <mergeCell ref="R58:U58"/>
    <mergeCell ref="E61:G61"/>
    <mergeCell ref="Q48:R48"/>
    <mergeCell ref="K46:L46"/>
    <mergeCell ref="B48:D48"/>
    <mergeCell ref="K49:K55"/>
    <mergeCell ref="D52:F52"/>
    <mergeCell ref="M53:S53"/>
    <mergeCell ref="M52:S52"/>
    <mergeCell ref="M46:P46"/>
    <mergeCell ref="Q47:R47"/>
    <mergeCell ref="Q46:R46"/>
    <mergeCell ref="T53:U53"/>
    <mergeCell ref="M51:S51"/>
    <mergeCell ref="K61:Q61"/>
    <mergeCell ref="K57:Q60"/>
    <mergeCell ref="T52:U52"/>
    <mergeCell ref="G52:I52"/>
    <mergeCell ref="S48:U48"/>
    <mergeCell ref="R61:T61"/>
    <mergeCell ref="S46:U46"/>
    <mergeCell ref="T49:U49"/>
    <mergeCell ref="N43:P43"/>
    <mergeCell ref="B49:C50"/>
    <mergeCell ref="D51:F51"/>
    <mergeCell ref="G54:I54"/>
    <mergeCell ref="R59:T59"/>
    <mergeCell ref="E47:P47"/>
    <mergeCell ref="M50:S50"/>
    <mergeCell ref="R55:S55"/>
    <mergeCell ref="G51:I51"/>
    <mergeCell ref="E58:H58"/>
    <mergeCell ref="R60:T60"/>
    <mergeCell ref="E60:G60"/>
    <mergeCell ref="D55:J55"/>
    <mergeCell ref="T51:U51"/>
    <mergeCell ref="K5:L5"/>
    <mergeCell ref="M6:T6"/>
    <mergeCell ref="M7:S7"/>
    <mergeCell ref="T7:T8"/>
    <mergeCell ref="M8:S8"/>
    <mergeCell ref="Z64:AD64"/>
    <mergeCell ref="Z43:AC43"/>
    <mergeCell ref="Z34:AC34"/>
    <mergeCell ref="Z48:AC48"/>
    <mergeCell ref="B10:U12"/>
    <mergeCell ref="E44:G44"/>
    <mergeCell ref="E42:G42"/>
    <mergeCell ref="D54:F54"/>
    <mergeCell ref="C59:D59"/>
    <mergeCell ref="K43:M43"/>
    <mergeCell ref="E43:G43"/>
    <mergeCell ref="N42:P42"/>
    <mergeCell ref="C44:D44"/>
    <mergeCell ref="K42:M42"/>
    <mergeCell ref="K44:M44"/>
    <mergeCell ref="B40:D41"/>
    <mergeCell ref="K41:M41"/>
    <mergeCell ref="C43:D43"/>
    <mergeCell ref="Z60:AC60"/>
  </mergeCells>
  <phoneticPr fontId="2"/>
  <conditionalFormatting sqref="E42:J44">
    <cfRule type="expression" dxfId="1" priority="1" stopIfTrue="1">
      <formula>$V$39=2</formula>
    </cfRule>
  </conditionalFormatting>
  <conditionalFormatting sqref="K42:Q44">
    <cfRule type="expression" dxfId="0" priority="2" stopIfTrue="1">
      <formula>$V$39=1</formula>
    </cfRule>
  </conditionalFormatting>
  <printOptions horizontalCentered="1"/>
  <pageMargins left="0.43307086614173229" right="0.23622047244094491" top="0.55118110236220474" bottom="0.55118110236220474" header="0.31496062992125984" footer="0.31496062992125984"/>
  <pageSetup paperSize="9" scale="92" fitToHeight="0" orientation="portrait" r:id="rId1"/>
  <headerFooter>
    <oddFooter>&amp;R&amp;8 2025年4月1日更新</oddFooter>
  </headerFooter>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19" r:id="rId4" name="Group Box 2075">
              <controlPr defaultSize="0" autoFill="0" autoPict="0">
                <anchor moveWithCells="1">
                  <from>
                    <xdr:col>5</xdr:col>
                    <xdr:colOff>295275</xdr:colOff>
                    <xdr:row>38</xdr:row>
                    <xdr:rowOff>95250</xdr:rowOff>
                  </from>
                  <to>
                    <xdr:col>14</xdr:col>
                    <xdr:colOff>104775</xdr:colOff>
                    <xdr:row>39</xdr:row>
                    <xdr:rowOff>171450</xdr:rowOff>
                  </to>
                </anchor>
              </controlPr>
            </control>
          </mc:Choice>
        </mc:AlternateContent>
        <mc:AlternateContent xmlns:mc="http://schemas.openxmlformats.org/markup-compatibility/2006">
          <mc:Choice Requires="x14">
            <control shapeId="8623" r:id="rId5" name="Group Box 2479">
              <controlPr defaultSize="0" autoFill="0" autoPict="0">
                <anchor moveWithCells="1">
                  <from>
                    <xdr:col>5</xdr:col>
                    <xdr:colOff>295275</xdr:colOff>
                    <xdr:row>55</xdr:row>
                    <xdr:rowOff>95250</xdr:rowOff>
                  </from>
                  <to>
                    <xdr:col>14</xdr:col>
                    <xdr:colOff>104775</xdr:colOff>
                    <xdr:row>56</xdr:row>
                    <xdr:rowOff>171450</xdr:rowOff>
                  </to>
                </anchor>
              </controlPr>
            </control>
          </mc:Choice>
        </mc:AlternateContent>
        <mc:AlternateContent xmlns:mc="http://schemas.openxmlformats.org/markup-compatibility/2006">
          <mc:Choice Requires="x14">
            <control shapeId="8664" r:id="rId6" name="Group Box 2520">
              <controlPr defaultSize="0" autoFill="0" autoPict="0" macro="[0]!グループ2520_Click">
                <anchor moveWithCells="1">
                  <from>
                    <xdr:col>6</xdr:col>
                    <xdr:colOff>47625</xdr:colOff>
                    <xdr:row>55</xdr:row>
                    <xdr:rowOff>133350</xdr:rowOff>
                  </from>
                  <to>
                    <xdr:col>14</xdr:col>
                    <xdr:colOff>123825</xdr:colOff>
                    <xdr:row>56</xdr:row>
                    <xdr:rowOff>180975</xdr:rowOff>
                  </to>
                </anchor>
              </controlPr>
            </control>
          </mc:Choice>
        </mc:AlternateContent>
        <mc:AlternateContent xmlns:mc="http://schemas.openxmlformats.org/markup-compatibility/2006">
          <mc:Choice Requires="x14">
            <control shapeId="12394" r:id="rId7" name="Group Box 3178">
              <controlPr defaultSize="0" autoFill="0" autoPict="0">
                <anchor moveWithCells="1">
                  <from>
                    <xdr:col>5</xdr:col>
                    <xdr:colOff>295275</xdr:colOff>
                    <xdr:row>67</xdr:row>
                    <xdr:rowOff>0</xdr:rowOff>
                  </from>
                  <to>
                    <xdr:col>14</xdr:col>
                    <xdr:colOff>104775</xdr:colOff>
                    <xdr:row>68</xdr:row>
                    <xdr:rowOff>76200</xdr:rowOff>
                  </to>
                </anchor>
              </controlPr>
            </control>
          </mc:Choice>
        </mc:AlternateContent>
        <mc:AlternateContent xmlns:mc="http://schemas.openxmlformats.org/markup-compatibility/2006">
          <mc:Choice Requires="x14">
            <control shapeId="12435" r:id="rId8" name="Option Button 3219">
              <controlPr locked="0" defaultSize="0" autoFill="0" autoLine="0" autoPict="0">
                <anchor moveWithCells="1">
                  <from>
                    <xdr:col>4</xdr:col>
                    <xdr:colOff>28575</xdr:colOff>
                    <xdr:row>38</xdr:row>
                    <xdr:rowOff>0</xdr:rowOff>
                  </from>
                  <to>
                    <xdr:col>9</xdr:col>
                    <xdr:colOff>85725</xdr:colOff>
                    <xdr:row>39</xdr:row>
                    <xdr:rowOff>0</xdr:rowOff>
                  </to>
                </anchor>
              </controlPr>
            </control>
          </mc:Choice>
        </mc:AlternateContent>
        <mc:AlternateContent xmlns:mc="http://schemas.openxmlformats.org/markup-compatibility/2006">
          <mc:Choice Requires="x14">
            <control shapeId="12436" r:id="rId9" name="Option Button 3220">
              <controlPr locked="0" defaultSize="0" autoFill="0" autoLine="0" autoPict="0" altText="ｂ．送金額">
                <anchor moveWithCells="1">
                  <from>
                    <xdr:col>9</xdr:col>
                    <xdr:colOff>133350</xdr:colOff>
                    <xdr:row>37</xdr:row>
                    <xdr:rowOff>228600</xdr:rowOff>
                  </from>
                  <to>
                    <xdr:col>12</xdr:col>
                    <xdr:colOff>28575</xdr:colOff>
                    <xdr:row>39</xdr:row>
                    <xdr:rowOff>9525</xdr:rowOff>
                  </to>
                </anchor>
              </controlPr>
            </control>
          </mc:Choice>
        </mc:AlternateContent>
        <mc:AlternateContent xmlns:mc="http://schemas.openxmlformats.org/markup-compatibility/2006">
          <mc:Choice Requires="x14">
            <control shapeId="12437" r:id="rId10" name="Option Button 3221">
              <controlPr locked="0" defaultSize="0" autoFill="0" autoLine="0" autoPict="0" altText="左記のａならびにｂ">
                <anchor moveWithCells="1">
                  <from>
                    <xdr:col>12</xdr:col>
                    <xdr:colOff>104775</xdr:colOff>
                    <xdr:row>38</xdr:row>
                    <xdr:rowOff>0</xdr:rowOff>
                  </from>
                  <to>
                    <xdr:col>15</xdr:col>
                    <xdr:colOff>180975</xdr:colOff>
                    <xdr:row>39</xdr:row>
                    <xdr:rowOff>9525</xdr:rowOff>
                  </to>
                </anchor>
              </controlPr>
            </control>
          </mc:Choice>
        </mc:AlternateContent>
        <mc:AlternateContent xmlns:mc="http://schemas.openxmlformats.org/markup-compatibility/2006">
          <mc:Choice Requires="x14">
            <control shapeId="12438" r:id="rId11" name="Group Box 3222">
              <controlPr defaultSize="0" autoFill="0" autoPict="0">
                <anchor moveWithCells="1">
                  <from>
                    <xdr:col>3</xdr:col>
                    <xdr:colOff>295275</xdr:colOff>
                    <xdr:row>67</xdr:row>
                    <xdr:rowOff>0</xdr:rowOff>
                  </from>
                  <to>
                    <xdr:col>12</xdr:col>
                    <xdr:colOff>104775</xdr:colOff>
                    <xdr:row>68</xdr:row>
                    <xdr:rowOff>76200</xdr:rowOff>
                  </to>
                </anchor>
              </controlPr>
            </control>
          </mc:Choice>
        </mc:AlternateContent>
        <mc:AlternateContent xmlns:mc="http://schemas.openxmlformats.org/markup-compatibility/2006">
          <mc:Choice Requires="x14">
            <control shapeId="12439" r:id="rId12" name="Group Box 3223">
              <controlPr defaultSize="0" autoFill="0" autoPict="0">
                <anchor moveWithCells="1">
                  <from>
                    <xdr:col>5</xdr:col>
                    <xdr:colOff>295275</xdr:colOff>
                    <xdr:row>55</xdr:row>
                    <xdr:rowOff>95250</xdr:rowOff>
                  </from>
                  <to>
                    <xdr:col>14</xdr:col>
                    <xdr:colOff>104775</xdr:colOff>
                    <xdr:row>56</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79998168889431442"/>
    <pageSetUpPr fitToPage="1"/>
  </sheetPr>
  <dimension ref="A1:AU90"/>
  <sheetViews>
    <sheetView showGridLines="0" view="pageBreakPreview" zoomScaleNormal="100" zoomScaleSheetLayoutView="100" workbookViewId="0"/>
  </sheetViews>
  <sheetFormatPr defaultColWidth="4.625" defaultRowHeight="18.75" customHeight="1"/>
  <cols>
    <col min="1" max="21" width="4.5" style="1" customWidth="1"/>
    <col min="22" max="22" width="2.375" style="1" customWidth="1"/>
    <col min="23" max="23" width="3.875" style="1" customWidth="1"/>
    <col min="24" max="24" width="5.125" style="3" customWidth="1"/>
    <col min="25" max="45" width="5.125" style="1" customWidth="1"/>
    <col min="46" max="16384" width="4.625" style="1"/>
  </cols>
  <sheetData>
    <row r="1" spans="1:47" ht="18.75" customHeight="1">
      <c r="A1" s="269" t="s">
        <v>412</v>
      </c>
      <c r="B1" s="270"/>
      <c r="C1" s="270"/>
      <c r="D1" s="270"/>
      <c r="E1" s="270"/>
      <c r="F1" s="270"/>
      <c r="G1" s="270"/>
      <c r="H1" s="270"/>
      <c r="I1" s="270"/>
      <c r="J1" s="270"/>
      <c r="K1" s="270"/>
      <c r="L1" s="270"/>
      <c r="M1" s="270"/>
      <c r="N1" s="270"/>
      <c r="O1" s="270"/>
      <c r="P1" s="270"/>
      <c r="Q1" s="57" t="s">
        <v>200</v>
      </c>
      <c r="R1" s="543" t="str">
        <f>+海外投資保険再投資企業てん補申請書!R4</f>
        <v>YYYY/MM/DD</v>
      </c>
      <c r="S1" s="543"/>
      <c r="T1" s="543"/>
      <c r="U1" s="543"/>
      <c r="W1" s="79"/>
      <c r="X1" s="79"/>
      <c r="Y1" s="79"/>
      <c r="Z1" s="79"/>
      <c r="AA1" s="79"/>
      <c r="AB1" s="79"/>
      <c r="AC1" s="79"/>
      <c r="AD1" s="79"/>
      <c r="AE1" s="79"/>
      <c r="AF1" s="79"/>
      <c r="AG1" s="79"/>
      <c r="AH1" s="79"/>
      <c r="AI1" s="79"/>
      <c r="AJ1" s="79"/>
      <c r="AK1" s="79"/>
      <c r="AL1" s="79"/>
      <c r="AM1" s="79"/>
      <c r="AN1" s="79"/>
      <c r="AO1" s="79"/>
      <c r="AP1" s="79"/>
      <c r="AQ1" s="79"/>
      <c r="AR1" s="79"/>
      <c r="AS1" s="79"/>
    </row>
    <row r="2" spans="1:47" ht="18.75" customHeight="1">
      <c r="A2" s="270"/>
      <c r="B2" s="270"/>
      <c r="C2" s="270"/>
      <c r="D2" s="270"/>
      <c r="E2" s="270"/>
      <c r="F2" s="270"/>
      <c r="G2" s="270"/>
      <c r="H2" s="270"/>
      <c r="I2" s="270"/>
      <c r="J2" s="270"/>
      <c r="K2" s="270"/>
      <c r="L2" s="270"/>
      <c r="M2" s="270"/>
      <c r="N2" s="270"/>
      <c r="O2" s="270"/>
      <c r="P2" s="270"/>
      <c r="Q2" s="270"/>
      <c r="R2" s="270"/>
      <c r="S2" s="270"/>
      <c r="T2" s="270"/>
      <c r="U2" s="270"/>
      <c r="W2" s="79"/>
      <c r="X2" s="69" t="s">
        <v>202</v>
      </c>
      <c r="Y2" s="79"/>
      <c r="Z2" s="79"/>
      <c r="AA2" s="79"/>
      <c r="AB2" s="79"/>
      <c r="AC2" s="79"/>
      <c r="AD2" s="79"/>
      <c r="AE2" s="79"/>
      <c r="AF2" s="79"/>
      <c r="AG2" s="79"/>
      <c r="AH2" s="79"/>
      <c r="AI2" s="79"/>
      <c r="AJ2" s="79"/>
      <c r="AK2" s="79"/>
      <c r="AL2" s="79"/>
      <c r="AM2" s="79"/>
      <c r="AN2" s="79"/>
      <c r="AO2" s="79"/>
      <c r="AP2" s="79"/>
      <c r="AQ2" s="79"/>
      <c r="AR2" s="79"/>
      <c r="AS2" s="79"/>
    </row>
    <row r="3" spans="1:47" ht="18.75" customHeight="1">
      <c r="A3" s="271" t="s">
        <v>201</v>
      </c>
      <c r="B3" s="211"/>
      <c r="C3" s="272"/>
      <c r="D3" s="211"/>
      <c r="E3" s="211"/>
      <c r="F3" s="211"/>
      <c r="G3" s="211"/>
      <c r="H3" s="211"/>
      <c r="I3" s="273" t="s">
        <v>154</v>
      </c>
      <c r="J3" s="211"/>
      <c r="K3" s="211"/>
      <c r="L3" s="211"/>
      <c r="M3" s="211"/>
      <c r="N3" s="211"/>
      <c r="O3" s="211"/>
      <c r="P3" s="211"/>
      <c r="Q3" s="211"/>
      <c r="R3" s="211"/>
      <c r="S3" s="211"/>
      <c r="T3" s="211"/>
      <c r="U3" s="211"/>
      <c r="V3" s="17"/>
      <c r="W3" s="79"/>
      <c r="X3" s="106" t="s">
        <v>203</v>
      </c>
      <c r="Y3" s="79" t="s">
        <v>206</v>
      </c>
      <c r="Z3" s="79"/>
      <c r="AA3" s="79"/>
      <c r="AB3" s="79"/>
      <c r="AC3" s="79"/>
      <c r="AD3" s="79"/>
      <c r="AE3" s="79"/>
      <c r="AF3" s="79"/>
      <c r="AG3" s="79"/>
      <c r="AH3" s="79"/>
      <c r="AI3" s="79"/>
      <c r="AJ3" s="79"/>
      <c r="AK3" s="79"/>
      <c r="AL3" s="79"/>
      <c r="AM3" s="79"/>
      <c r="AN3" s="79"/>
      <c r="AO3" s="79"/>
      <c r="AP3" s="79"/>
      <c r="AQ3" s="79"/>
      <c r="AR3" s="79"/>
      <c r="AS3" s="79"/>
    </row>
    <row r="4" spans="1:47" s="2" customFormat="1" ht="18.75" customHeight="1">
      <c r="A4" s="270"/>
      <c r="B4" s="211"/>
      <c r="C4" s="211"/>
      <c r="D4" s="211"/>
      <c r="E4" s="274"/>
      <c r="F4" s="211"/>
      <c r="G4" s="274"/>
      <c r="H4" s="275"/>
      <c r="I4" s="275"/>
      <c r="J4" s="275"/>
      <c r="K4" s="275"/>
      <c r="L4" s="275"/>
      <c r="M4" s="275"/>
      <c r="N4" s="240"/>
      <c r="O4" s="240"/>
      <c r="P4" s="211"/>
      <c r="Q4" s="211"/>
      <c r="R4" s="211"/>
      <c r="S4" s="274"/>
      <c r="T4" s="211"/>
      <c r="U4" s="211"/>
      <c r="V4" s="18"/>
      <c r="W4" s="98"/>
      <c r="X4" s="106" t="s">
        <v>204</v>
      </c>
      <c r="Y4" s="79" t="s">
        <v>207</v>
      </c>
      <c r="Z4" s="98"/>
      <c r="AA4" s="98"/>
      <c r="AB4" s="98"/>
      <c r="AC4" s="98"/>
      <c r="AD4" s="98"/>
      <c r="AE4" s="79"/>
      <c r="AF4" s="79"/>
      <c r="AG4" s="79"/>
      <c r="AH4" s="79"/>
      <c r="AI4" s="79"/>
      <c r="AJ4" s="79"/>
      <c r="AK4" s="79"/>
      <c r="AL4" s="79"/>
      <c r="AM4" s="79"/>
      <c r="AN4" s="79"/>
      <c r="AO4" s="79"/>
      <c r="AP4" s="79"/>
      <c r="AQ4" s="79"/>
      <c r="AR4" s="79"/>
      <c r="AS4" s="79"/>
      <c r="AT4" s="1"/>
      <c r="AU4" s="1"/>
    </row>
    <row r="5" spans="1:47" ht="18.75" customHeight="1">
      <c r="A5" s="630" t="s">
        <v>77</v>
      </c>
      <c r="B5" s="631"/>
      <c r="C5" s="276"/>
      <c r="D5" s="276"/>
      <c r="E5" s="276"/>
      <c r="F5" s="276"/>
      <c r="G5" s="276"/>
      <c r="H5" s="276"/>
      <c r="I5" s="276"/>
      <c r="J5" s="276"/>
      <c r="K5" s="276"/>
      <c r="L5" s="276"/>
      <c r="M5" s="276"/>
      <c r="N5" s="276"/>
      <c r="O5" s="276"/>
      <c r="P5" s="276"/>
      <c r="Q5" s="276"/>
      <c r="R5" s="276"/>
      <c r="S5" s="276"/>
      <c r="T5" s="276"/>
      <c r="U5" s="277"/>
      <c r="V5" s="17"/>
      <c r="W5" s="79"/>
      <c r="X5" s="107" t="s">
        <v>205</v>
      </c>
      <c r="Y5" s="98" t="s">
        <v>208</v>
      </c>
      <c r="Z5" s="79"/>
      <c r="AA5" s="79"/>
      <c r="AB5" s="79"/>
      <c r="AC5" s="79"/>
      <c r="AD5" s="79"/>
      <c r="AE5" s="79"/>
      <c r="AF5" s="79"/>
      <c r="AG5" s="79"/>
      <c r="AH5" s="79"/>
      <c r="AI5" s="79"/>
      <c r="AJ5" s="79"/>
      <c r="AK5" s="79"/>
      <c r="AL5" s="79"/>
      <c r="AM5" s="79"/>
      <c r="AN5" s="79"/>
      <c r="AO5" s="79"/>
      <c r="AP5" s="79"/>
      <c r="AQ5" s="79"/>
      <c r="AR5" s="79"/>
      <c r="AS5" s="79"/>
    </row>
    <row r="6" spans="1:47" s="2" customFormat="1" ht="18.75" customHeight="1">
      <c r="A6" s="270"/>
      <c r="B6" s="278"/>
      <c r="C6" s="278"/>
      <c r="D6" s="278"/>
      <c r="E6" s="279"/>
      <c r="F6" s="278"/>
      <c r="G6" s="279"/>
      <c r="H6" s="275"/>
      <c r="I6" s="275"/>
      <c r="J6" s="275"/>
      <c r="K6" s="275"/>
      <c r="L6" s="275"/>
      <c r="M6" s="280"/>
      <c r="N6" s="240"/>
      <c r="O6" s="240"/>
      <c r="P6" s="211"/>
      <c r="Q6" s="211"/>
      <c r="R6" s="211"/>
      <c r="S6" s="274"/>
      <c r="T6" s="211"/>
      <c r="U6" s="211"/>
      <c r="V6" s="18"/>
      <c r="W6" s="79"/>
      <c r="X6" s="79"/>
      <c r="Y6" s="79"/>
      <c r="Z6" s="79"/>
      <c r="AA6" s="79"/>
      <c r="AB6" s="79"/>
      <c r="AC6" s="79"/>
      <c r="AD6" s="79"/>
      <c r="AE6" s="79"/>
      <c r="AF6" s="79"/>
      <c r="AG6" s="79"/>
      <c r="AH6" s="79"/>
      <c r="AI6" s="79"/>
      <c r="AJ6" s="79"/>
      <c r="AK6" s="79"/>
      <c r="AL6" s="79"/>
      <c r="AM6" s="79"/>
      <c r="AN6" s="79"/>
      <c r="AO6" s="79"/>
      <c r="AP6" s="79"/>
      <c r="AQ6" s="79"/>
      <c r="AR6" s="79"/>
      <c r="AS6" s="79"/>
      <c r="AT6" s="1"/>
      <c r="AU6" s="1"/>
    </row>
    <row r="7" spans="1:47" ht="18.75" customHeight="1">
      <c r="A7" s="639" t="s">
        <v>56</v>
      </c>
      <c r="B7" s="640"/>
      <c r="C7" s="641"/>
      <c r="D7" s="642" t="s">
        <v>57</v>
      </c>
      <c r="E7" s="643"/>
      <c r="F7" s="643"/>
      <c r="G7" s="643"/>
      <c r="H7" s="643"/>
      <c r="I7" s="644"/>
      <c r="J7" s="642" t="s">
        <v>58</v>
      </c>
      <c r="K7" s="643"/>
      <c r="L7" s="643"/>
      <c r="M7" s="643"/>
      <c r="N7" s="643"/>
      <c r="O7" s="644"/>
      <c r="P7" s="642" t="s">
        <v>59</v>
      </c>
      <c r="Q7" s="643"/>
      <c r="R7" s="643"/>
      <c r="S7" s="643"/>
      <c r="T7" s="643"/>
      <c r="U7" s="644"/>
      <c r="V7" s="17"/>
      <c r="W7" s="79"/>
      <c r="X7" s="363" t="s">
        <v>177</v>
      </c>
      <c r="Y7" s="364"/>
      <c r="Z7" s="364"/>
      <c r="AA7" s="365"/>
      <c r="AB7" s="79"/>
      <c r="AC7" s="79"/>
      <c r="AD7" s="79"/>
      <c r="AE7" s="79"/>
      <c r="AF7" s="79"/>
      <c r="AG7" s="79"/>
      <c r="AH7" s="79"/>
      <c r="AI7" s="79"/>
      <c r="AJ7" s="79"/>
      <c r="AK7" s="79"/>
      <c r="AL7" s="79"/>
      <c r="AM7" s="79"/>
      <c r="AN7" s="79"/>
      <c r="AO7" s="79"/>
      <c r="AP7" s="79"/>
      <c r="AQ7" s="79"/>
      <c r="AR7" s="79"/>
      <c r="AS7" s="79"/>
    </row>
    <row r="8" spans="1:47" ht="18.75" customHeight="1">
      <c r="A8" s="670" t="s">
        <v>78</v>
      </c>
      <c r="B8" s="671"/>
      <c r="C8" s="672"/>
      <c r="D8" s="635" t="s">
        <v>54</v>
      </c>
      <c r="E8" s="636"/>
      <c r="F8" s="658"/>
      <c r="G8" s="658"/>
      <c r="H8" s="658"/>
      <c r="I8" s="281"/>
      <c r="J8" s="635" t="s">
        <v>54</v>
      </c>
      <c r="K8" s="636"/>
      <c r="L8" s="658"/>
      <c r="M8" s="658"/>
      <c r="N8" s="658"/>
      <c r="O8" s="281"/>
      <c r="P8" s="635" t="s">
        <v>54</v>
      </c>
      <c r="Q8" s="636"/>
      <c r="R8" s="658"/>
      <c r="S8" s="658"/>
      <c r="T8" s="658"/>
      <c r="U8" s="281"/>
      <c r="V8" s="17"/>
      <c r="W8" s="79"/>
      <c r="X8" s="79" t="s">
        <v>209</v>
      </c>
      <c r="Y8" s="79"/>
      <c r="Z8" s="79"/>
      <c r="AA8" s="79"/>
      <c r="AB8" s="79"/>
      <c r="AC8" s="79"/>
      <c r="AD8" s="79"/>
      <c r="AE8" s="79"/>
      <c r="AF8" s="79"/>
      <c r="AG8" s="79"/>
      <c r="AH8" s="79"/>
      <c r="AI8" s="79"/>
      <c r="AJ8" s="79"/>
      <c r="AK8" s="79"/>
      <c r="AL8" s="79"/>
      <c r="AM8" s="79"/>
      <c r="AN8" s="79"/>
      <c r="AO8" s="79"/>
      <c r="AP8" s="79"/>
      <c r="AQ8" s="79"/>
      <c r="AR8" s="79"/>
      <c r="AS8" s="79"/>
      <c r="AT8" s="2"/>
      <c r="AU8" s="2"/>
    </row>
    <row r="9" spans="1:47" ht="18.75" customHeight="1">
      <c r="A9" s="654" t="s">
        <v>60</v>
      </c>
      <c r="B9" s="655"/>
      <c r="C9" s="656"/>
      <c r="D9" s="282"/>
      <c r="E9" s="207"/>
      <c r="F9" s="207"/>
      <c r="G9" s="207"/>
      <c r="H9" s="207"/>
      <c r="I9" s="283"/>
      <c r="J9" s="282"/>
      <c r="K9" s="207"/>
      <c r="L9" s="207"/>
      <c r="M9" s="207"/>
      <c r="N9" s="207"/>
      <c r="O9" s="283"/>
      <c r="P9" s="282"/>
      <c r="Q9" s="207"/>
      <c r="R9" s="207"/>
      <c r="S9" s="207"/>
      <c r="T9" s="207"/>
      <c r="U9" s="283"/>
      <c r="V9" s="17"/>
      <c r="W9" s="79"/>
      <c r="X9" s="96"/>
      <c r="Y9" s="108"/>
      <c r="Z9" s="108"/>
      <c r="AA9" s="108"/>
      <c r="AB9" s="108"/>
      <c r="AC9" s="109"/>
      <c r="AD9" s="109"/>
      <c r="AE9" s="108"/>
      <c r="AF9" s="110" t="s">
        <v>210</v>
      </c>
      <c r="AG9" s="111" t="s">
        <v>152</v>
      </c>
      <c r="AH9" s="108"/>
      <c r="AI9" s="108"/>
      <c r="AJ9" s="108"/>
      <c r="AK9" s="108"/>
      <c r="AL9" s="108"/>
      <c r="AM9" s="108"/>
      <c r="AN9" s="108"/>
      <c r="AO9" s="108"/>
      <c r="AP9" s="112"/>
      <c r="AQ9" s="96"/>
      <c r="AR9" s="96"/>
      <c r="AS9" s="96"/>
      <c r="AT9" s="2"/>
      <c r="AU9" s="2"/>
    </row>
    <row r="10" spans="1:47" ht="18.75" customHeight="1">
      <c r="A10" s="39"/>
      <c r="B10" s="40"/>
      <c r="C10" s="41" t="s">
        <v>61</v>
      </c>
      <c r="D10" s="282"/>
      <c r="E10" s="284"/>
      <c r="F10" s="638"/>
      <c r="G10" s="638"/>
      <c r="H10" s="638"/>
      <c r="I10" s="285">
        <f>+海外投資保険再投資企業てん補申請書!J34</f>
        <v>0</v>
      </c>
      <c r="J10" s="282"/>
      <c r="K10" s="284"/>
      <c r="L10" s="638"/>
      <c r="M10" s="638"/>
      <c r="N10" s="638"/>
      <c r="O10" s="285">
        <f>+I10</f>
        <v>0</v>
      </c>
      <c r="P10" s="282"/>
      <c r="Q10" s="284"/>
      <c r="R10" s="638"/>
      <c r="S10" s="638"/>
      <c r="T10" s="638"/>
      <c r="U10" s="285">
        <f>+I10</f>
        <v>0</v>
      </c>
      <c r="V10" s="17"/>
      <c r="W10" s="98"/>
      <c r="X10" s="97"/>
      <c r="Y10" s="7"/>
      <c r="Z10" s="7"/>
      <c r="AA10" s="7"/>
      <c r="AB10" s="7"/>
      <c r="AC10" s="7"/>
      <c r="AD10" s="7"/>
      <c r="AE10" s="7"/>
      <c r="AF10" s="7"/>
      <c r="AG10" s="7"/>
      <c r="AH10" s="7"/>
      <c r="AI10" s="7"/>
      <c r="AJ10" s="7"/>
      <c r="AK10" s="7"/>
      <c r="AL10" s="7"/>
      <c r="AM10" s="7"/>
      <c r="AN10" s="7"/>
      <c r="AO10" s="7"/>
      <c r="AP10" s="97"/>
      <c r="AQ10" s="97"/>
      <c r="AR10" s="97"/>
      <c r="AS10" s="97"/>
      <c r="AT10" s="2"/>
      <c r="AU10" s="2"/>
    </row>
    <row r="11" spans="1:47" ht="18.75" customHeight="1">
      <c r="A11" s="39"/>
      <c r="B11" s="40"/>
      <c r="C11" s="41" t="s">
        <v>84</v>
      </c>
      <c r="D11" s="282"/>
      <c r="E11" s="221"/>
      <c r="F11" s="286"/>
      <c r="G11" s="657"/>
      <c r="H11" s="657"/>
      <c r="I11" s="287"/>
      <c r="J11" s="282"/>
      <c r="K11" s="221"/>
      <c r="L11" s="286" t="s">
        <v>79</v>
      </c>
      <c r="M11" s="657"/>
      <c r="N11" s="657"/>
      <c r="O11" s="287"/>
      <c r="P11" s="282"/>
      <c r="Q11" s="221"/>
      <c r="R11" s="286" t="s">
        <v>79</v>
      </c>
      <c r="S11" s="657"/>
      <c r="T11" s="657"/>
      <c r="U11" s="287"/>
      <c r="V11" s="17"/>
      <c r="W11" s="98"/>
      <c r="X11" s="363" t="s">
        <v>211</v>
      </c>
      <c r="Y11" s="364"/>
      <c r="Z11" s="364"/>
      <c r="AA11" s="365"/>
      <c r="AB11" s="7"/>
      <c r="AC11" s="7"/>
      <c r="AD11" s="7"/>
      <c r="AE11" s="7"/>
      <c r="AF11" s="7"/>
      <c r="AG11" s="7"/>
      <c r="AH11" s="7"/>
      <c r="AI11" s="7"/>
      <c r="AJ11" s="7"/>
      <c r="AK11" s="7"/>
      <c r="AL11" s="7"/>
      <c r="AM11" s="7"/>
      <c r="AN11" s="7"/>
      <c r="AO11" s="7"/>
      <c r="AP11" s="7"/>
      <c r="AQ11" s="7"/>
      <c r="AR11" s="7"/>
      <c r="AS11" s="7"/>
      <c r="AU11" s="2"/>
    </row>
    <row r="12" spans="1:47" ht="18.75" customHeight="1">
      <c r="A12" s="42"/>
      <c r="B12" s="43"/>
      <c r="C12" s="44" t="s">
        <v>62</v>
      </c>
      <c r="D12" s="288"/>
      <c r="E12" s="289" t="s">
        <v>55</v>
      </c>
      <c r="F12" s="637" t="str">
        <f>IF(D49=1,ROUNDDOWN(F10*G11,0),"－－－－")</f>
        <v>－－－－</v>
      </c>
      <c r="G12" s="637"/>
      <c r="H12" s="637"/>
      <c r="I12" s="290" t="s">
        <v>24</v>
      </c>
      <c r="J12" s="288"/>
      <c r="K12" s="289" t="s">
        <v>55</v>
      </c>
      <c r="L12" s="637" t="str">
        <f>IF(E49=1,ROUNDDOWN(L10*M11,0),"－－－－")</f>
        <v>－－－－</v>
      </c>
      <c r="M12" s="637"/>
      <c r="N12" s="637"/>
      <c r="O12" s="290" t="s">
        <v>24</v>
      </c>
      <c r="P12" s="288"/>
      <c r="Q12" s="289" t="s">
        <v>55</v>
      </c>
      <c r="R12" s="637" t="str">
        <f>IF(F49=1,ROUNDDOWN(R10*S11,0),"－－－－")</f>
        <v>－－－－</v>
      </c>
      <c r="S12" s="637"/>
      <c r="T12" s="637"/>
      <c r="U12" s="290" t="s">
        <v>24</v>
      </c>
      <c r="V12" s="17"/>
      <c r="W12" s="98"/>
      <c r="X12" s="79" t="s">
        <v>212</v>
      </c>
      <c r="Y12" s="79"/>
      <c r="Z12" s="79"/>
      <c r="AA12" s="79"/>
      <c r="AB12" s="79"/>
      <c r="AC12" s="79"/>
      <c r="AD12" s="79"/>
      <c r="AE12" s="79"/>
      <c r="AF12" s="79"/>
      <c r="AG12" s="79"/>
      <c r="AH12" s="79"/>
      <c r="AI12" s="79"/>
      <c r="AJ12" s="79"/>
      <c r="AK12" s="79"/>
      <c r="AL12" s="79"/>
      <c r="AM12" s="79"/>
      <c r="AN12" s="79"/>
      <c r="AO12" s="79"/>
      <c r="AP12" s="7"/>
      <c r="AQ12" s="7"/>
      <c r="AR12" s="7"/>
      <c r="AS12" s="7"/>
      <c r="AU12" s="2"/>
    </row>
    <row r="13" spans="1:47" ht="18.75" customHeight="1">
      <c r="A13" s="667" t="s">
        <v>83</v>
      </c>
      <c r="B13" s="668"/>
      <c r="C13" s="669"/>
      <c r="D13" s="240"/>
      <c r="E13" s="240"/>
      <c r="F13" s="240"/>
      <c r="G13" s="240"/>
      <c r="H13" s="240"/>
      <c r="I13" s="287"/>
      <c r="J13" s="240"/>
      <c r="K13" s="240"/>
      <c r="L13" s="240"/>
      <c r="M13" s="240"/>
      <c r="N13" s="240"/>
      <c r="O13" s="287"/>
      <c r="P13" s="240"/>
      <c r="Q13" s="240"/>
      <c r="R13" s="240"/>
      <c r="S13" s="240"/>
      <c r="T13" s="240"/>
      <c r="U13" s="287"/>
      <c r="V13" s="17"/>
      <c r="W13" s="98"/>
      <c r="X13" s="79" t="s">
        <v>215</v>
      </c>
      <c r="Y13" s="79"/>
      <c r="Z13" s="79"/>
      <c r="AA13" s="79"/>
      <c r="AB13" s="79"/>
      <c r="AC13" s="79"/>
      <c r="AD13" s="79"/>
      <c r="AE13" s="79"/>
      <c r="AF13" s="79"/>
      <c r="AG13" s="79"/>
      <c r="AH13" s="79"/>
      <c r="AI13" s="79"/>
      <c r="AJ13" s="79"/>
      <c r="AK13" s="79"/>
      <c r="AL13" s="79"/>
      <c r="AM13" s="79"/>
      <c r="AN13" s="79"/>
      <c r="AO13" s="79"/>
      <c r="AP13" s="7"/>
      <c r="AQ13" s="7"/>
      <c r="AR13" s="7"/>
      <c r="AS13" s="7"/>
      <c r="AU13" s="2"/>
    </row>
    <row r="14" spans="1:47" ht="18.75" customHeight="1">
      <c r="A14" s="654" t="s">
        <v>80</v>
      </c>
      <c r="B14" s="655"/>
      <c r="C14" s="656"/>
      <c r="D14" s="633" t="s">
        <v>79</v>
      </c>
      <c r="E14" s="634"/>
      <c r="F14" s="632"/>
      <c r="G14" s="632"/>
      <c r="H14" s="632"/>
      <c r="I14" s="242" t="s">
        <v>53</v>
      </c>
      <c r="J14" s="633" t="s">
        <v>79</v>
      </c>
      <c r="K14" s="634"/>
      <c r="L14" s="632" t="str">
        <f>IF(E50=2,"--","")</f>
        <v/>
      </c>
      <c r="M14" s="632"/>
      <c r="N14" s="632"/>
      <c r="O14" s="242" t="s">
        <v>53</v>
      </c>
      <c r="P14" s="633" t="s">
        <v>79</v>
      </c>
      <c r="Q14" s="634"/>
      <c r="R14" s="632" t="str">
        <f>IF(F50=2,"--","")</f>
        <v/>
      </c>
      <c r="S14" s="632"/>
      <c r="T14" s="632"/>
      <c r="U14" s="242" t="s">
        <v>53</v>
      </c>
      <c r="V14" s="17"/>
      <c r="W14" s="98"/>
      <c r="X14" s="79" t="s">
        <v>216</v>
      </c>
      <c r="Y14" s="79"/>
      <c r="Z14" s="79"/>
      <c r="AA14" s="79"/>
      <c r="AB14" s="79"/>
      <c r="AC14" s="79"/>
      <c r="AD14" s="79"/>
      <c r="AE14" s="79"/>
      <c r="AF14" s="79"/>
      <c r="AG14" s="79"/>
      <c r="AH14" s="79"/>
      <c r="AI14" s="79"/>
      <c r="AJ14" s="79"/>
      <c r="AK14" s="79"/>
      <c r="AL14" s="79"/>
      <c r="AM14" s="79"/>
      <c r="AN14" s="79"/>
      <c r="AO14" s="79"/>
      <c r="AP14" s="7"/>
      <c r="AQ14" s="7"/>
      <c r="AR14" s="7"/>
      <c r="AS14" s="7"/>
    </row>
    <row r="15" spans="1:47" ht="18.75" customHeight="1">
      <c r="A15" s="45" t="s">
        <v>63</v>
      </c>
      <c r="B15" s="46"/>
      <c r="C15" s="47"/>
      <c r="D15" s="645"/>
      <c r="E15" s="646"/>
      <c r="F15" s="646"/>
      <c r="G15" s="646"/>
      <c r="H15" s="646"/>
      <c r="I15" s="647"/>
      <c r="J15" s="645"/>
      <c r="K15" s="646"/>
      <c r="L15" s="646"/>
      <c r="M15" s="646"/>
      <c r="N15" s="646"/>
      <c r="O15" s="647"/>
      <c r="P15" s="645"/>
      <c r="Q15" s="646"/>
      <c r="R15" s="646"/>
      <c r="S15" s="646"/>
      <c r="T15" s="646"/>
      <c r="U15" s="647"/>
      <c r="V15" s="17"/>
      <c r="W15" s="98"/>
      <c r="X15" s="79" t="s">
        <v>213</v>
      </c>
      <c r="Y15" s="79"/>
      <c r="Z15" s="79"/>
      <c r="AA15" s="79"/>
      <c r="AB15" s="79"/>
      <c r="AC15" s="79"/>
      <c r="AD15" s="79"/>
      <c r="AE15" s="79"/>
      <c r="AF15" s="79"/>
      <c r="AG15" s="79"/>
      <c r="AH15" s="79"/>
      <c r="AI15" s="79"/>
      <c r="AJ15" s="79"/>
      <c r="AK15" s="79"/>
      <c r="AL15" s="79"/>
      <c r="AM15" s="79"/>
      <c r="AN15" s="79"/>
      <c r="AO15" s="79"/>
      <c r="AP15" s="7"/>
      <c r="AQ15" s="7"/>
      <c r="AR15" s="7"/>
      <c r="AS15" s="7"/>
    </row>
    <row r="16" spans="1:47" ht="18.75" customHeight="1">
      <c r="A16" s="48"/>
      <c r="B16" s="49"/>
      <c r="C16" s="50"/>
      <c r="D16" s="648"/>
      <c r="E16" s="649"/>
      <c r="F16" s="649"/>
      <c r="G16" s="649"/>
      <c r="H16" s="649"/>
      <c r="I16" s="650"/>
      <c r="J16" s="648"/>
      <c r="K16" s="649"/>
      <c r="L16" s="649"/>
      <c r="M16" s="649"/>
      <c r="N16" s="649"/>
      <c r="O16" s="650"/>
      <c r="P16" s="648"/>
      <c r="Q16" s="649"/>
      <c r="R16" s="649"/>
      <c r="S16" s="649"/>
      <c r="T16" s="649"/>
      <c r="U16" s="650"/>
      <c r="V16" s="17"/>
      <c r="W16" s="79"/>
      <c r="X16" s="79" t="s">
        <v>217</v>
      </c>
      <c r="Y16" s="79"/>
      <c r="Z16" s="79"/>
      <c r="AA16" s="79"/>
      <c r="AB16" s="79"/>
      <c r="AC16" s="79"/>
      <c r="AD16" s="79"/>
      <c r="AE16" s="79"/>
      <c r="AF16" s="79"/>
      <c r="AG16" s="79"/>
      <c r="AH16" s="79"/>
      <c r="AI16" s="79"/>
      <c r="AJ16" s="79"/>
      <c r="AK16" s="79"/>
      <c r="AL16" s="79"/>
      <c r="AM16" s="79"/>
      <c r="AN16" s="79"/>
      <c r="AO16" s="79"/>
      <c r="AP16" s="7"/>
      <c r="AQ16" s="7"/>
      <c r="AR16" s="7"/>
      <c r="AS16" s="7"/>
    </row>
    <row r="17" spans="1:45" ht="18.75" customHeight="1">
      <c r="A17" s="42"/>
      <c r="B17" s="51"/>
      <c r="C17" s="52"/>
      <c r="D17" s="651"/>
      <c r="E17" s="652"/>
      <c r="F17" s="652"/>
      <c r="G17" s="652"/>
      <c r="H17" s="652"/>
      <c r="I17" s="653"/>
      <c r="J17" s="651"/>
      <c r="K17" s="652"/>
      <c r="L17" s="652"/>
      <c r="M17" s="652"/>
      <c r="N17" s="652"/>
      <c r="O17" s="653"/>
      <c r="P17" s="651"/>
      <c r="Q17" s="652"/>
      <c r="R17" s="652"/>
      <c r="S17" s="652"/>
      <c r="T17" s="652"/>
      <c r="U17" s="653"/>
      <c r="V17" s="17"/>
      <c r="W17" s="79"/>
      <c r="X17" s="79" t="s">
        <v>222</v>
      </c>
      <c r="Y17" s="79"/>
      <c r="Z17" s="79"/>
      <c r="AA17" s="79"/>
      <c r="AB17" s="79"/>
      <c r="AC17" s="79"/>
      <c r="AD17" s="79"/>
      <c r="AE17" s="79"/>
      <c r="AF17" s="79"/>
      <c r="AG17" s="79"/>
      <c r="AH17" s="79"/>
      <c r="AI17" s="79"/>
      <c r="AJ17" s="79"/>
      <c r="AK17" s="79"/>
      <c r="AL17" s="79"/>
      <c r="AM17" s="79"/>
      <c r="AN17" s="79"/>
      <c r="AO17" s="79"/>
      <c r="AP17" s="7"/>
      <c r="AQ17" s="7"/>
      <c r="AR17" s="7"/>
      <c r="AS17" s="7"/>
    </row>
    <row r="18" spans="1:45" ht="18.75" customHeight="1">
      <c r="A18" s="207"/>
      <c r="B18" s="207"/>
      <c r="C18" s="207"/>
      <c r="D18" s="224"/>
      <c r="E18" s="207"/>
      <c r="F18" s="207"/>
      <c r="G18" s="224"/>
      <c r="H18" s="207"/>
      <c r="I18" s="207"/>
      <c r="J18" s="207"/>
      <c r="K18" s="207"/>
      <c r="L18" s="207"/>
      <c r="M18" s="207"/>
      <c r="N18" s="207"/>
      <c r="O18" s="207"/>
      <c r="P18" s="207"/>
      <c r="Q18" s="207"/>
      <c r="R18" s="207"/>
      <c r="S18" s="207"/>
      <c r="T18" s="207"/>
      <c r="U18" s="207"/>
      <c r="V18" s="17"/>
      <c r="W18" s="79"/>
      <c r="X18" s="79" t="s">
        <v>218</v>
      </c>
      <c r="Y18" s="79"/>
      <c r="Z18" s="79"/>
      <c r="AA18" s="79"/>
      <c r="AB18" s="79"/>
      <c r="AC18" s="79"/>
      <c r="AD18" s="79"/>
      <c r="AE18" s="79"/>
      <c r="AF18" s="79"/>
      <c r="AG18" s="79"/>
      <c r="AH18" s="79"/>
      <c r="AI18" s="79"/>
      <c r="AJ18" s="79"/>
      <c r="AK18" s="79"/>
      <c r="AL18" s="79"/>
      <c r="AM18" s="79"/>
      <c r="AN18" s="79"/>
      <c r="AO18" s="79"/>
      <c r="AP18" s="7"/>
      <c r="AQ18" s="7"/>
      <c r="AR18" s="7"/>
      <c r="AS18" s="7"/>
    </row>
    <row r="19" spans="1:45" ht="18.75" customHeight="1">
      <c r="A19" s="639" t="s">
        <v>56</v>
      </c>
      <c r="B19" s="640"/>
      <c r="C19" s="641"/>
      <c r="D19" s="642" t="s">
        <v>64</v>
      </c>
      <c r="E19" s="643"/>
      <c r="F19" s="643"/>
      <c r="G19" s="643"/>
      <c r="H19" s="643"/>
      <c r="I19" s="644"/>
      <c r="J19" s="642" t="s">
        <v>65</v>
      </c>
      <c r="K19" s="643"/>
      <c r="L19" s="643"/>
      <c r="M19" s="643"/>
      <c r="N19" s="643"/>
      <c r="O19" s="644"/>
      <c r="P19" s="642" t="s">
        <v>66</v>
      </c>
      <c r="Q19" s="643"/>
      <c r="R19" s="643"/>
      <c r="S19" s="643"/>
      <c r="T19" s="643"/>
      <c r="U19" s="644"/>
      <c r="V19" s="17"/>
      <c r="W19" s="7"/>
      <c r="X19" s="79" t="s">
        <v>219</v>
      </c>
      <c r="Y19" s="79"/>
      <c r="Z19" s="79"/>
      <c r="AA19" s="79"/>
      <c r="AB19" s="79"/>
      <c r="AC19" s="79"/>
      <c r="AD19" s="79"/>
      <c r="AE19" s="79"/>
      <c r="AF19" s="79"/>
      <c r="AG19" s="79"/>
      <c r="AH19" s="79"/>
      <c r="AI19" s="79"/>
      <c r="AJ19" s="79"/>
      <c r="AK19" s="79"/>
      <c r="AL19" s="79"/>
      <c r="AM19" s="79"/>
      <c r="AN19" s="79"/>
      <c r="AO19" s="79"/>
      <c r="AP19" s="7"/>
      <c r="AQ19" s="7"/>
      <c r="AR19" s="7"/>
      <c r="AS19" s="7"/>
    </row>
    <row r="20" spans="1:45" ht="18.75" customHeight="1">
      <c r="A20" s="670" t="s">
        <v>78</v>
      </c>
      <c r="B20" s="671"/>
      <c r="C20" s="672"/>
      <c r="D20" s="635" t="s">
        <v>54</v>
      </c>
      <c r="E20" s="636"/>
      <c r="F20" s="658"/>
      <c r="G20" s="658"/>
      <c r="H20" s="658"/>
      <c r="I20" s="281"/>
      <c r="J20" s="635" t="s">
        <v>54</v>
      </c>
      <c r="K20" s="636"/>
      <c r="L20" s="658"/>
      <c r="M20" s="658"/>
      <c r="N20" s="658"/>
      <c r="O20" s="281"/>
      <c r="P20" s="635" t="s">
        <v>54</v>
      </c>
      <c r="Q20" s="636"/>
      <c r="R20" s="658"/>
      <c r="S20" s="658"/>
      <c r="T20" s="658"/>
      <c r="U20" s="281"/>
      <c r="V20" s="17"/>
      <c r="W20" s="7"/>
      <c r="X20" s="79" t="s">
        <v>214</v>
      </c>
      <c r="Y20" s="79"/>
      <c r="Z20" s="79"/>
      <c r="AA20" s="79"/>
      <c r="AB20" s="79"/>
      <c r="AC20" s="79"/>
      <c r="AD20" s="79"/>
      <c r="AE20" s="79"/>
      <c r="AF20" s="79"/>
      <c r="AG20" s="79"/>
      <c r="AH20" s="79"/>
      <c r="AI20" s="79"/>
      <c r="AJ20" s="79"/>
      <c r="AK20" s="79"/>
      <c r="AL20" s="79"/>
      <c r="AM20" s="79"/>
      <c r="AN20" s="79"/>
      <c r="AO20" s="79"/>
      <c r="AP20" s="7"/>
      <c r="AQ20" s="7"/>
      <c r="AR20" s="7"/>
      <c r="AS20" s="7"/>
    </row>
    <row r="21" spans="1:45" ht="18.75" customHeight="1">
      <c r="A21" s="654" t="s">
        <v>60</v>
      </c>
      <c r="B21" s="655"/>
      <c r="C21" s="656"/>
      <c r="D21" s="282"/>
      <c r="E21" s="207"/>
      <c r="F21" s="207"/>
      <c r="G21" s="207"/>
      <c r="H21" s="207"/>
      <c r="I21" s="283"/>
      <c r="J21" s="282"/>
      <c r="K21" s="207"/>
      <c r="L21" s="207"/>
      <c r="M21" s="207"/>
      <c r="N21" s="207"/>
      <c r="O21" s="283"/>
      <c r="P21" s="282"/>
      <c r="Q21" s="207"/>
      <c r="R21" s="207"/>
      <c r="S21" s="207"/>
      <c r="T21" s="207"/>
      <c r="U21" s="283"/>
      <c r="V21" s="17"/>
      <c r="W21" s="7"/>
      <c r="X21" s="79" t="s">
        <v>220</v>
      </c>
      <c r="Y21" s="79"/>
      <c r="Z21" s="79"/>
      <c r="AA21" s="79"/>
      <c r="AB21" s="79"/>
      <c r="AC21" s="79"/>
      <c r="AD21" s="79"/>
      <c r="AE21" s="79"/>
      <c r="AF21" s="79"/>
      <c r="AG21" s="79"/>
      <c r="AH21" s="79"/>
      <c r="AI21" s="79"/>
      <c r="AJ21" s="79"/>
      <c r="AK21" s="79"/>
      <c r="AL21" s="79"/>
      <c r="AM21" s="79"/>
      <c r="AN21" s="79"/>
      <c r="AO21" s="79"/>
      <c r="AP21" s="7"/>
      <c r="AQ21" s="7"/>
      <c r="AR21" s="7"/>
      <c r="AS21" s="7"/>
    </row>
    <row r="22" spans="1:45" ht="18.75" customHeight="1">
      <c r="A22" s="39"/>
      <c r="B22" s="40"/>
      <c r="C22" s="41" t="s">
        <v>61</v>
      </c>
      <c r="D22" s="282"/>
      <c r="E22" s="284"/>
      <c r="F22" s="638"/>
      <c r="G22" s="638"/>
      <c r="H22" s="638"/>
      <c r="I22" s="285">
        <f>+I10</f>
        <v>0</v>
      </c>
      <c r="J22" s="282"/>
      <c r="K22" s="284"/>
      <c r="L22" s="638"/>
      <c r="M22" s="638"/>
      <c r="N22" s="638"/>
      <c r="O22" s="285">
        <f>+I10</f>
        <v>0</v>
      </c>
      <c r="P22" s="282"/>
      <c r="Q22" s="284"/>
      <c r="R22" s="638"/>
      <c r="S22" s="638"/>
      <c r="T22" s="638"/>
      <c r="U22" s="285">
        <f>+I10</f>
        <v>0</v>
      </c>
      <c r="V22" s="17"/>
      <c r="W22" s="7"/>
      <c r="X22" s="79" t="s">
        <v>221</v>
      </c>
      <c r="Y22" s="79"/>
      <c r="Z22" s="79"/>
      <c r="AA22" s="79"/>
      <c r="AB22" s="79"/>
      <c r="AC22" s="79"/>
      <c r="AD22" s="79"/>
      <c r="AE22" s="79"/>
      <c r="AF22" s="79"/>
      <c r="AG22" s="79"/>
      <c r="AH22" s="79"/>
      <c r="AI22" s="79"/>
      <c r="AJ22" s="79"/>
      <c r="AK22" s="79"/>
      <c r="AL22" s="79"/>
      <c r="AM22" s="79"/>
      <c r="AN22" s="79"/>
      <c r="AO22" s="79"/>
      <c r="AP22" s="7"/>
      <c r="AQ22" s="7"/>
      <c r="AR22" s="7"/>
      <c r="AS22" s="7"/>
    </row>
    <row r="23" spans="1:45" ht="18.75" customHeight="1">
      <c r="A23" s="39"/>
      <c r="B23" s="40"/>
      <c r="C23" s="41" t="s">
        <v>84</v>
      </c>
      <c r="D23" s="282"/>
      <c r="E23" s="221"/>
      <c r="F23" s="286" t="s">
        <v>79</v>
      </c>
      <c r="G23" s="657"/>
      <c r="H23" s="657"/>
      <c r="I23" s="287"/>
      <c r="J23" s="282"/>
      <c r="K23" s="221"/>
      <c r="L23" s="286" t="s">
        <v>79</v>
      </c>
      <c r="M23" s="657"/>
      <c r="N23" s="657"/>
      <c r="O23" s="287"/>
      <c r="P23" s="282"/>
      <c r="Q23" s="221"/>
      <c r="R23" s="286" t="s">
        <v>79</v>
      </c>
      <c r="S23" s="657"/>
      <c r="T23" s="657"/>
      <c r="U23" s="287"/>
      <c r="V23" s="17"/>
      <c r="W23" s="7"/>
      <c r="X23" s="79" t="s">
        <v>223</v>
      </c>
      <c r="Y23" s="79"/>
      <c r="Z23" s="79"/>
      <c r="AA23" s="79"/>
      <c r="AB23" s="79"/>
      <c r="AC23" s="79"/>
      <c r="AD23" s="79"/>
      <c r="AE23" s="79"/>
      <c r="AF23" s="79"/>
      <c r="AG23" s="79"/>
      <c r="AH23" s="79"/>
      <c r="AI23" s="79"/>
      <c r="AJ23" s="79"/>
      <c r="AK23" s="79"/>
      <c r="AL23" s="79"/>
      <c r="AM23" s="79"/>
      <c r="AN23" s="79"/>
      <c r="AO23" s="79"/>
      <c r="AP23" s="7"/>
      <c r="AQ23" s="7"/>
      <c r="AR23" s="7"/>
      <c r="AS23" s="7"/>
    </row>
    <row r="24" spans="1:45" ht="18.75" customHeight="1">
      <c r="A24" s="42"/>
      <c r="B24" s="43"/>
      <c r="C24" s="44" t="s">
        <v>62</v>
      </c>
      <c r="D24" s="288"/>
      <c r="E24" s="289" t="s">
        <v>55</v>
      </c>
      <c r="F24" s="637" t="str">
        <f>IF(G49=1,ROUNDDOWN(F22*G23,0),"－－－－")</f>
        <v>－－－－</v>
      </c>
      <c r="G24" s="637"/>
      <c r="H24" s="637"/>
      <c r="I24" s="290" t="s">
        <v>24</v>
      </c>
      <c r="J24" s="288"/>
      <c r="K24" s="289" t="s">
        <v>55</v>
      </c>
      <c r="L24" s="637" t="str">
        <f>IF(H49=1,ROUNDDOWN(L22*M23,0),"－－－－")</f>
        <v>－－－－</v>
      </c>
      <c r="M24" s="637"/>
      <c r="N24" s="637"/>
      <c r="O24" s="290" t="s">
        <v>24</v>
      </c>
      <c r="P24" s="288"/>
      <c r="Q24" s="289" t="s">
        <v>55</v>
      </c>
      <c r="R24" s="637" t="str">
        <f>IF(I49=1,ROUNDDOWN(R22*S23,0),"－－－－")</f>
        <v>－－－－</v>
      </c>
      <c r="S24" s="637"/>
      <c r="T24" s="637"/>
      <c r="U24" s="290" t="s">
        <v>24</v>
      </c>
      <c r="V24" s="17"/>
      <c r="W24" s="7"/>
      <c r="X24" s="79"/>
      <c r="Y24" s="79"/>
      <c r="Z24" s="79"/>
      <c r="AA24" s="79"/>
      <c r="AB24" s="79"/>
      <c r="AC24" s="79"/>
      <c r="AD24" s="79"/>
      <c r="AE24" s="79"/>
      <c r="AF24" s="79"/>
      <c r="AG24" s="79"/>
      <c r="AH24" s="79"/>
      <c r="AI24" s="79"/>
      <c r="AJ24" s="79"/>
      <c r="AK24" s="79"/>
      <c r="AL24" s="79"/>
      <c r="AM24" s="79"/>
      <c r="AN24" s="79"/>
      <c r="AO24" s="79"/>
      <c r="AP24" s="7"/>
      <c r="AQ24" s="7"/>
      <c r="AR24" s="7"/>
      <c r="AS24" s="7"/>
    </row>
    <row r="25" spans="1:45" ht="18.75" customHeight="1">
      <c r="A25" s="667" t="s">
        <v>83</v>
      </c>
      <c r="B25" s="668"/>
      <c r="C25" s="669"/>
      <c r="D25" s="240"/>
      <c r="E25" s="240"/>
      <c r="F25" s="240"/>
      <c r="G25" s="240"/>
      <c r="H25" s="240"/>
      <c r="I25" s="287"/>
      <c r="J25" s="240"/>
      <c r="K25" s="240"/>
      <c r="L25" s="240"/>
      <c r="M25" s="240"/>
      <c r="N25" s="240"/>
      <c r="O25" s="287"/>
      <c r="P25" s="240"/>
      <c r="Q25" s="240"/>
      <c r="R25" s="240"/>
      <c r="S25" s="240"/>
      <c r="T25" s="240"/>
      <c r="U25" s="287"/>
      <c r="V25" s="17"/>
      <c r="W25" s="7"/>
      <c r="X25" s="116" t="s">
        <v>224</v>
      </c>
      <c r="Y25" s="117"/>
      <c r="Z25" s="117"/>
      <c r="AA25" s="117"/>
      <c r="AB25" s="117"/>
      <c r="AC25" s="117"/>
      <c r="AD25" s="117"/>
      <c r="AE25" s="117"/>
      <c r="AF25" s="117"/>
      <c r="AG25" s="117"/>
      <c r="AH25" s="117"/>
      <c r="AI25" s="117"/>
      <c r="AJ25" s="117"/>
      <c r="AK25" s="117"/>
      <c r="AL25" s="117"/>
      <c r="AM25" s="117"/>
      <c r="AN25" s="117"/>
      <c r="AO25" s="117"/>
      <c r="AP25" s="117"/>
      <c r="AQ25" s="117"/>
      <c r="AR25" s="117"/>
      <c r="AS25" s="98"/>
    </row>
    <row r="26" spans="1:45" ht="18.75" customHeight="1">
      <c r="A26" s="654" t="s">
        <v>80</v>
      </c>
      <c r="B26" s="655"/>
      <c r="C26" s="656"/>
      <c r="D26" s="633" t="s">
        <v>79</v>
      </c>
      <c r="E26" s="634"/>
      <c r="F26" s="632" t="str">
        <f>IF(G50=2,"--","")</f>
        <v/>
      </c>
      <c r="G26" s="632"/>
      <c r="H26" s="632"/>
      <c r="I26" s="242" t="s">
        <v>53</v>
      </c>
      <c r="J26" s="633" t="s">
        <v>79</v>
      </c>
      <c r="K26" s="634"/>
      <c r="L26" s="632" t="str">
        <f>IF(H50=2,"--","")</f>
        <v/>
      </c>
      <c r="M26" s="632"/>
      <c r="N26" s="632"/>
      <c r="O26" s="242" t="s">
        <v>53</v>
      </c>
      <c r="P26" s="633" t="s">
        <v>79</v>
      </c>
      <c r="Q26" s="634"/>
      <c r="R26" s="632" t="str">
        <f>IF(I50=2,"--","")</f>
        <v/>
      </c>
      <c r="S26" s="632"/>
      <c r="T26" s="632"/>
      <c r="U26" s="242" t="s">
        <v>53</v>
      </c>
      <c r="V26" s="17"/>
      <c r="W26" s="7"/>
      <c r="X26" s="108" t="s">
        <v>225</v>
      </c>
      <c r="Y26" s="117"/>
      <c r="Z26" s="117"/>
      <c r="AA26" s="117"/>
      <c r="AB26" s="117"/>
      <c r="AC26" s="117"/>
      <c r="AD26" s="117"/>
      <c r="AE26" s="117"/>
      <c r="AF26" s="117"/>
      <c r="AG26" s="117"/>
      <c r="AH26" s="117"/>
      <c r="AI26" s="117"/>
      <c r="AJ26" s="117"/>
      <c r="AK26" s="117"/>
      <c r="AL26" s="117"/>
      <c r="AM26" s="117"/>
      <c r="AN26" s="117"/>
      <c r="AO26" s="117"/>
      <c r="AP26" s="117"/>
      <c r="AQ26" s="117"/>
      <c r="AR26" s="117"/>
      <c r="AS26" s="98"/>
    </row>
    <row r="27" spans="1:45" ht="18.75" customHeight="1" thickBot="1">
      <c r="A27" s="45" t="s">
        <v>63</v>
      </c>
      <c r="B27" s="46"/>
      <c r="C27" s="47"/>
      <c r="D27" s="645"/>
      <c r="E27" s="646"/>
      <c r="F27" s="646"/>
      <c r="G27" s="646"/>
      <c r="H27" s="646"/>
      <c r="I27" s="647"/>
      <c r="J27" s="645"/>
      <c r="K27" s="646"/>
      <c r="L27" s="646"/>
      <c r="M27" s="646"/>
      <c r="N27" s="646"/>
      <c r="O27" s="647"/>
      <c r="P27" s="645"/>
      <c r="Q27" s="646"/>
      <c r="R27" s="646"/>
      <c r="S27" s="646"/>
      <c r="T27" s="646"/>
      <c r="U27" s="647"/>
      <c r="V27" s="17"/>
      <c r="W27" s="7"/>
      <c r="X27" s="589"/>
      <c r="Y27" s="590"/>
      <c r="Z27" s="589" t="s">
        <v>67</v>
      </c>
      <c r="AA27" s="591"/>
      <c r="AB27" s="590"/>
      <c r="AC27" s="589" t="s">
        <v>68</v>
      </c>
      <c r="AD27" s="591"/>
      <c r="AE27" s="590"/>
      <c r="AF27" s="589" t="s">
        <v>69</v>
      </c>
      <c r="AG27" s="591"/>
      <c r="AH27" s="590"/>
      <c r="AI27" s="118" t="s">
        <v>226</v>
      </c>
      <c r="AJ27" s="119"/>
      <c r="AK27" s="120"/>
      <c r="AL27" s="120"/>
      <c r="AM27" s="120"/>
      <c r="AN27" s="120"/>
      <c r="AO27" s="120"/>
      <c r="AP27" s="120"/>
      <c r="AQ27" s="120"/>
      <c r="AR27" s="120"/>
      <c r="AS27" s="98"/>
    </row>
    <row r="28" spans="1:45" ht="18.75" customHeight="1" thickTop="1">
      <c r="A28" s="48"/>
      <c r="B28" s="49"/>
      <c r="C28" s="50"/>
      <c r="D28" s="648"/>
      <c r="E28" s="649"/>
      <c r="F28" s="649"/>
      <c r="G28" s="649"/>
      <c r="H28" s="649"/>
      <c r="I28" s="650"/>
      <c r="J28" s="648"/>
      <c r="K28" s="649"/>
      <c r="L28" s="649"/>
      <c r="M28" s="649"/>
      <c r="N28" s="649"/>
      <c r="O28" s="650"/>
      <c r="P28" s="648"/>
      <c r="Q28" s="649"/>
      <c r="R28" s="649"/>
      <c r="S28" s="649"/>
      <c r="T28" s="649"/>
      <c r="U28" s="650"/>
      <c r="V28" s="17"/>
      <c r="W28" s="7"/>
      <c r="X28" s="592" t="s">
        <v>70</v>
      </c>
      <c r="Y28" s="593"/>
      <c r="Z28" s="594">
        <v>500000</v>
      </c>
      <c r="AA28" s="595"/>
      <c r="AB28" s="596"/>
      <c r="AC28" s="704">
        <v>100</v>
      </c>
      <c r="AD28" s="705"/>
      <c r="AE28" s="706"/>
      <c r="AF28" s="597">
        <f>+Z28*AC28</f>
        <v>50000000</v>
      </c>
      <c r="AG28" s="598"/>
      <c r="AH28" s="599"/>
      <c r="AI28" s="121" t="s">
        <v>227</v>
      </c>
      <c r="AJ28" s="120"/>
      <c r="AK28" s="120"/>
      <c r="AL28" s="120"/>
      <c r="AM28" s="120"/>
      <c r="AN28" s="120"/>
      <c r="AO28" s="120"/>
      <c r="AP28" s="120"/>
      <c r="AQ28" s="120"/>
      <c r="AR28" s="120"/>
      <c r="AS28" s="98"/>
    </row>
    <row r="29" spans="1:45" ht="18.75" customHeight="1">
      <c r="A29" s="42"/>
      <c r="B29" s="51"/>
      <c r="C29" s="52"/>
      <c r="D29" s="651"/>
      <c r="E29" s="652"/>
      <c r="F29" s="652"/>
      <c r="G29" s="652"/>
      <c r="H29" s="652"/>
      <c r="I29" s="653"/>
      <c r="J29" s="651"/>
      <c r="K29" s="652"/>
      <c r="L29" s="652"/>
      <c r="M29" s="652"/>
      <c r="N29" s="652"/>
      <c r="O29" s="653"/>
      <c r="P29" s="651"/>
      <c r="Q29" s="652"/>
      <c r="R29" s="652"/>
      <c r="S29" s="652"/>
      <c r="T29" s="652"/>
      <c r="U29" s="653"/>
      <c r="V29" s="17"/>
      <c r="W29" s="7"/>
      <c r="X29" s="677" t="s">
        <v>71</v>
      </c>
      <c r="Y29" s="677"/>
      <c r="Z29" s="675">
        <v>800000</v>
      </c>
      <c r="AA29" s="675"/>
      <c r="AB29" s="675"/>
      <c r="AC29" s="700">
        <v>110</v>
      </c>
      <c r="AD29" s="700"/>
      <c r="AE29" s="700"/>
      <c r="AF29" s="588">
        <f>+Z29*AC29</f>
        <v>88000000</v>
      </c>
      <c r="AG29" s="588"/>
      <c r="AH29" s="588"/>
      <c r="AI29" s="122"/>
      <c r="AJ29" s="122"/>
      <c r="AK29" s="122"/>
      <c r="AL29" s="122"/>
      <c r="AM29" s="122"/>
      <c r="AN29" s="122"/>
      <c r="AO29" s="122"/>
      <c r="AP29" s="122"/>
      <c r="AQ29" s="122"/>
      <c r="AR29" s="122"/>
      <c r="AS29" s="98"/>
    </row>
    <row r="30" spans="1:45" ht="18.75" customHeight="1" thickBot="1">
      <c r="A30" s="207"/>
      <c r="B30" s="207"/>
      <c r="C30" s="207"/>
      <c r="D30" s="207"/>
      <c r="E30" s="207"/>
      <c r="F30" s="207"/>
      <c r="G30" s="207"/>
      <c r="H30" s="207"/>
      <c r="I30" s="207"/>
      <c r="J30" s="207"/>
      <c r="K30" s="207"/>
      <c r="L30" s="207"/>
      <c r="M30" s="207"/>
      <c r="N30" s="207"/>
      <c r="O30" s="207"/>
      <c r="P30" s="207"/>
      <c r="Q30" s="207"/>
      <c r="R30" s="207"/>
      <c r="S30" s="207"/>
      <c r="T30" s="207"/>
      <c r="U30" s="207"/>
      <c r="V30" s="17"/>
      <c r="W30" s="7"/>
      <c r="X30" s="673" t="s">
        <v>72</v>
      </c>
      <c r="Y30" s="673"/>
      <c r="Z30" s="674">
        <v>200000</v>
      </c>
      <c r="AA30" s="674"/>
      <c r="AB30" s="674"/>
      <c r="AC30" s="702">
        <v>120</v>
      </c>
      <c r="AD30" s="702"/>
      <c r="AE30" s="702"/>
      <c r="AF30" s="601">
        <f>+Z30*AC30</f>
        <v>24000000</v>
      </c>
      <c r="AG30" s="601"/>
      <c r="AH30" s="601"/>
      <c r="AI30" s="108"/>
      <c r="AJ30" s="108"/>
      <c r="AK30" s="108"/>
      <c r="AL30" s="108"/>
      <c r="AM30" s="108"/>
      <c r="AN30" s="108"/>
      <c r="AO30" s="108"/>
      <c r="AP30" s="108"/>
      <c r="AQ30" s="108"/>
      <c r="AR30" s="108"/>
      <c r="AS30" s="98"/>
    </row>
    <row r="31" spans="1:45" ht="18.75" customHeight="1" thickTop="1">
      <c r="A31" s="639" t="s">
        <v>56</v>
      </c>
      <c r="B31" s="640"/>
      <c r="C31" s="641"/>
      <c r="D31" s="642" t="s">
        <v>74</v>
      </c>
      <c r="E31" s="643"/>
      <c r="F31" s="643"/>
      <c r="G31" s="643"/>
      <c r="H31" s="643"/>
      <c r="I31" s="644"/>
      <c r="J31" s="642" t="s">
        <v>75</v>
      </c>
      <c r="K31" s="643"/>
      <c r="L31" s="643"/>
      <c r="M31" s="643"/>
      <c r="N31" s="643"/>
      <c r="O31" s="644"/>
      <c r="P31" s="642" t="s">
        <v>76</v>
      </c>
      <c r="Q31" s="643"/>
      <c r="R31" s="643"/>
      <c r="S31" s="643"/>
      <c r="T31" s="643"/>
      <c r="U31" s="644"/>
      <c r="V31" s="17"/>
      <c r="W31" s="7"/>
      <c r="X31" s="592" t="s">
        <v>73</v>
      </c>
      <c r="Y31" s="593"/>
      <c r="Z31" s="701">
        <f>SUM(Z28:AB30)</f>
        <v>1500000</v>
      </c>
      <c r="AA31" s="701"/>
      <c r="AB31" s="701"/>
      <c r="AC31" s="703">
        <f>AVERAGE(AC28:AE30)</f>
        <v>110</v>
      </c>
      <c r="AD31" s="703"/>
      <c r="AE31" s="703"/>
      <c r="AF31" s="600">
        <f>SUM(AF28:AH30)</f>
        <v>162000000</v>
      </c>
      <c r="AG31" s="600"/>
      <c r="AH31" s="600"/>
      <c r="AI31" s="108"/>
      <c r="AJ31" s="108"/>
      <c r="AK31" s="108"/>
      <c r="AL31" s="108"/>
      <c r="AM31" s="108"/>
      <c r="AN31" s="108"/>
      <c r="AO31" s="108"/>
      <c r="AP31" s="108"/>
      <c r="AQ31" s="108"/>
      <c r="AR31" s="108"/>
      <c r="AS31" s="99"/>
    </row>
    <row r="32" spans="1:45" ht="18.75" customHeight="1">
      <c r="A32" s="670" t="s">
        <v>78</v>
      </c>
      <c r="B32" s="671"/>
      <c r="C32" s="672"/>
      <c r="D32" s="635" t="s">
        <v>54</v>
      </c>
      <c r="E32" s="636"/>
      <c r="F32" s="658"/>
      <c r="G32" s="658"/>
      <c r="H32" s="658"/>
      <c r="I32" s="281"/>
      <c r="J32" s="635" t="s">
        <v>54</v>
      </c>
      <c r="K32" s="636"/>
      <c r="L32" s="658"/>
      <c r="M32" s="658"/>
      <c r="N32" s="658"/>
      <c r="O32" s="281"/>
      <c r="P32" s="635" t="s">
        <v>54</v>
      </c>
      <c r="Q32" s="636"/>
      <c r="R32" s="658"/>
      <c r="S32" s="658"/>
      <c r="T32" s="658"/>
      <c r="U32" s="281"/>
      <c r="V32" s="17"/>
      <c r="W32" s="7"/>
      <c r="X32" s="79"/>
      <c r="Y32" s="79"/>
      <c r="Z32" s="113"/>
      <c r="AA32" s="113"/>
      <c r="AB32" s="113"/>
      <c r="AC32" s="114"/>
      <c r="AD32" s="114"/>
      <c r="AE32" s="114"/>
      <c r="AF32" s="115"/>
      <c r="AG32" s="115"/>
      <c r="AH32" s="115"/>
      <c r="AI32" s="99"/>
      <c r="AJ32" s="99"/>
      <c r="AK32" s="99"/>
      <c r="AL32" s="99"/>
      <c r="AM32" s="99"/>
      <c r="AN32" s="99"/>
      <c r="AO32" s="99"/>
      <c r="AP32" s="99"/>
      <c r="AQ32" s="99"/>
      <c r="AR32" s="99"/>
      <c r="AS32" s="99"/>
    </row>
    <row r="33" spans="1:45" ht="18.75" customHeight="1">
      <c r="A33" s="654" t="s">
        <v>60</v>
      </c>
      <c r="B33" s="655"/>
      <c r="C33" s="656"/>
      <c r="D33" s="282"/>
      <c r="E33" s="207"/>
      <c r="F33" s="207"/>
      <c r="G33" s="207"/>
      <c r="H33" s="207"/>
      <c r="I33" s="283"/>
      <c r="J33" s="282"/>
      <c r="K33" s="207"/>
      <c r="L33" s="207"/>
      <c r="M33" s="207"/>
      <c r="N33" s="207"/>
      <c r="O33" s="283"/>
      <c r="P33" s="282"/>
      <c r="Q33" s="207"/>
      <c r="R33" s="207"/>
      <c r="S33" s="207"/>
      <c r="T33" s="207"/>
      <c r="U33" s="283"/>
      <c r="V33" s="17"/>
      <c r="W33" s="7"/>
      <c r="X33" s="363" t="s">
        <v>229</v>
      </c>
      <c r="Y33" s="364"/>
      <c r="Z33" s="364"/>
      <c r="AA33" s="365"/>
      <c r="AB33" s="113"/>
      <c r="AC33" s="114"/>
      <c r="AD33" s="114"/>
      <c r="AE33" s="114"/>
      <c r="AF33" s="115"/>
      <c r="AG33" s="115"/>
      <c r="AH33" s="115"/>
      <c r="AI33" s="98"/>
      <c r="AJ33" s="98"/>
      <c r="AK33" s="98"/>
      <c r="AL33" s="98"/>
      <c r="AM33" s="98"/>
      <c r="AN33" s="98"/>
      <c r="AO33" s="98"/>
      <c r="AP33" s="98"/>
      <c r="AQ33" s="98"/>
      <c r="AR33" s="98"/>
      <c r="AS33" s="98"/>
    </row>
    <row r="34" spans="1:45" ht="18.75" customHeight="1">
      <c r="A34" s="39"/>
      <c r="B34" s="40"/>
      <c r="C34" s="41" t="s">
        <v>61</v>
      </c>
      <c r="D34" s="282"/>
      <c r="E34" s="284"/>
      <c r="F34" s="638"/>
      <c r="G34" s="638"/>
      <c r="H34" s="638"/>
      <c r="I34" s="285">
        <f>+I10</f>
        <v>0</v>
      </c>
      <c r="J34" s="282"/>
      <c r="K34" s="284"/>
      <c r="L34" s="638"/>
      <c r="M34" s="638"/>
      <c r="N34" s="638"/>
      <c r="O34" s="285">
        <f>+I10</f>
        <v>0</v>
      </c>
      <c r="P34" s="282"/>
      <c r="Q34" s="284"/>
      <c r="R34" s="638"/>
      <c r="S34" s="638"/>
      <c r="T34" s="638"/>
      <c r="U34" s="285">
        <f>+I10</f>
        <v>0</v>
      </c>
      <c r="V34" s="17"/>
      <c r="W34" s="79"/>
      <c r="X34" s="79" t="s">
        <v>228</v>
      </c>
      <c r="Y34" s="79"/>
      <c r="Z34" s="79"/>
      <c r="AA34" s="79"/>
      <c r="AB34" s="79"/>
      <c r="AC34" s="79"/>
      <c r="AD34" s="79"/>
      <c r="AE34" s="79"/>
      <c r="AF34" s="79"/>
      <c r="AG34" s="79"/>
      <c r="AH34" s="79"/>
      <c r="AI34" s="98"/>
      <c r="AJ34" s="98"/>
      <c r="AK34" s="98"/>
      <c r="AL34" s="98"/>
      <c r="AM34" s="98"/>
      <c r="AN34" s="98"/>
      <c r="AO34" s="98"/>
      <c r="AP34" s="98"/>
      <c r="AQ34" s="98"/>
      <c r="AR34" s="98"/>
      <c r="AS34" s="98"/>
    </row>
    <row r="35" spans="1:45" ht="18.75" customHeight="1">
      <c r="A35" s="39"/>
      <c r="B35" s="40"/>
      <c r="C35" s="41" t="s">
        <v>84</v>
      </c>
      <c r="D35" s="282"/>
      <c r="E35" s="221"/>
      <c r="F35" s="286" t="s">
        <v>79</v>
      </c>
      <c r="G35" s="657"/>
      <c r="H35" s="657"/>
      <c r="I35" s="287"/>
      <c r="J35" s="282"/>
      <c r="K35" s="221"/>
      <c r="L35" s="286" t="s">
        <v>79</v>
      </c>
      <c r="M35" s="657"/>
      <c r="N35" s="657"/>
      <c r="O35" s="287"/>
      <c r="P35" s="282"/>
      <c r="Q35" s="221"/>
      <c r="R35" s="286" t="s">
        <v>79</v>
      </c>
      <c r="S35" s="657"/>
      <c r="T35" s="657"/>
      <c r="U35" s="287"/>
      <c r="V35" s="17"/>
      <c r="W35" s="79"/>
      <c r="X35" s="79"/>
      <c r="Y35" s="79"/>
      <c r="Z35" s="79"/>
      <c r="AA35" s="79"/>
      <c r="AB35" s="79"/>
      <c r="AC35" s="79"/>
      <c r="AD35" s="79"/>
      <c r="AE35" s="79"/>
      <c r="AF35" s="79"/>
      <c r="AG35" s="79"/>
      <c r="AH35" s="79"/>
      <c r="AI35" s="98"/>
      <c r="AJ35" s="98"/>
      <c r="AK35" s="98"/>
      <c r="AL35" s="98"/>
      <c r="AM35" s="98"/>
      <c r="AN35" s="98"/>
      <c r="AO35" s="98"/>
      <c r="AP35" s="98"/>
      <c r="AQ35" s="98"/>
      <c r="AR35" s="98"/>
      <c r="AS35" s="98"/>
    </row>
    <row r="36" spans="1:45" ht="18.75" customHeight="1">
      <c r="A36" s="42"/>
      <c r="B36" s="43"/>
      <c r="C36" s="44" t="s">
        <v>62</v>
      </c>
      <c r="D36" s="288"/>
      <c r="E36" s="289" t="s">
        <v>55</v>
      </c>
      <c r="F36" s="637" t="str">
        <f>IF(J49=1,ROUNDDOWN(F34*G35,0),"－－－－")</f>
        <v>－－－－</v>
      </c>
      <c r="G36" s="637"/>
      <c r="H36" s="637"/>
      <c r="I36" s="290" t="s">
        <v>24</v>
      </c>
      <c r="J36" s="288"/>
      <c r="K36" s="289" t="s">
        <v>55</v>
      </c>
      <c r="L36" s="637" t="str">
        <f>IF(K49=1,ROUNDDOWN(L34*M35,0),"－－－－")</f>
        <v>－－－－</v>
      </c>
      <c r="M36" s="637"/>
      <c r="N36" s="637"/>
      <c r="O36" s="290" t="s">
        <v>24</v>
      </c>
      <c r="P36" s="288"/>
      <c r="Q36" s="289" t="s">
        <v>55</v>
      </c>
      <c r="R36" s="637" t="str">
        <f>IF(L49=1,ROUNDDOWN(R34*S35,0),"－－－－")</f>
        <v>－－－－</v>
      </c>
      <c r="S36" s="637"/>
      <c r="T36" s="637"/>
      <c r="U36" s="290" t="s">
        <v>24</v>
      </c>
      <c r="V36" s="17"/>
      <c r="W36" s="79"/>
      <c r="X36" s="363" t="s">
        <v>230</v>
      </c>
      <c r="Y36" s="364"/>
      <c r="Z36" s="364"/>
      <c r="AA36" s="365"/>
      <c r="AB36" s="79"/>
      <c r="AC36" s="79"/>
      <c r="AD36" s="79"/>
      <c r="AE36" s="79"/>
      <c r="AF36" s="79"/>
      <c r="AG36" s="79"/>
      <c r="AH36" s="79"/>
      <c r="AI36" s="98"/>
      <c r="AJ36" s="98"/>
      <c r="AK36" s="98"/>
      <c r="AL36" s="98"/>
      <c r="AM36" s="98"/>
      <c r="AN36" s="98"/>
      <c r="AO36" s="98"/>
      <c r="AP36" s="98"/>
      <c r="AQ36" s="98"/>
      <c r="AR36" s="98"/>
      <c r="AS36" s="98"/>
    </row>
    <row r="37" spans="1:45" ht="18.75" customHeight="1">
      <c r="A37" s="667" t="s">
        <v>83</v>
      </c>
      <c r="B37" s="668"/>
      <c r="C37" s="669"/>
      <c r="D37" s="240"/>
      <c r="E37" s="240"/>
      <c r="F37" s="240"/>
      <c r="G37" s="240"/>
      <c r="H37" s="240"/>
      <c r="I37" s="287"/>
      <c r="J37" s="240"/>
      <c r="K37" s="240"/>
      <c r="L37" s="240"/>
      <c r="M37" s="240"/>
      <c r="N37" s="240"/>
      <c r="O37" s="287"/>
      <c r="P37" s="240"/>
      <c r="Q37" s="240"/>
      <c r="R37" s="240"/>
      <c r="S37" s="240"/>
      <c r="T37" s="240"/>
      <c r="U37" s="287"/>
      <c r="V37" s="17"/>
      <c r="W37" s="79"/>
      <c r="X37" s="79" t="s">
        <v>231</v>
      </c>
      <c r="Y37" s="79"/>
      <c r="Z37" s="79"/>
      <c r="AA37" s="79"/>
      <c r="AB37" s="79"/>
      <c r="AC37" s="79"/>
      <c r="AD37" s="79"/>
      <c r="AE37" s="79"/>
      <c r="AF37" s="79"/>
      <c r="AG37" s="79"/>
      <c r="AH37" s="79"/>
      <c r="AI37" s="79"/>
      <c r="AJ37" s="79"/>
      <c r="AK37" s="79"/>
      <c r="AL37" s="79"/>
      <c r="AM37" s="79"/>
      <c r="AN37" s="79"/>
      <c r="AO37" s="79"/>
      <c r="AP37" s="79"/>
      <c r="AQ37" s="79"/>
      <c r="AR37" s="79"/>
      <c r="AS37" s="79"/>
    </row>
    <row r="38" spans="1:45" ht="18.75" customHeight="1">
      <c r="A38" s="654" t="s">
        <v>80</v>
      </c>
      <c r="B38" s="655"/>
      <c r="C38" s="656"/>
      <c r="D38" s="633" t="s">
        <v>79</v>
      </c>
      <c r="E38" s="634"/>
      <c r="F38" s="632" t="str">
        <f>IF(J50=2,"--","")</f>
        <v/>
      </c>
      <c r="G38" s="632"/>
      <c r="H38" s="632"/>
      <c r="I38" s="242" t="s">
        <v>53</v>
      </c>
      <c r="J38" s="633" t="s">
        <v>79</v>
      </c>
      <c r="K38" s="634"/>
      <c r="L38" s="632" t="str">
        <f>IF(K50=2,"--","")</f>
        <v/>
      </c>
      <c r="M38" s="632"/>
      <c r="N38" s="632"/>
      <c r="O38" s="242" t="s">
        <v>53</v>
      </c>
      <c r="P38" s="633" t="s">
        <v>79</v>
      </c>
      <c r="Q38" s="634"/>
      <c r="R38" s="632" t="str">
        <f>IF(L50=2,"--","")</f>
        <v/>
      </c>
      <c r="S38" s="632"/>
      <c r="T38" s="632"/>
      <c r="U38" s="242" t="s">
        <v>53</v>
      </c>
      <c r="V38" s="17"/>
      <c r="W38" s="79"/>
      <c r="X38" s="79"/>
      <c r="Y38" s="79"/>
      <c r="Z38" s="79"/>
      <c r="AA38" s="79"/>
      <c r="AB38" s="79"/>
      <c r="AC38" s="79"/>
      <c r="AD38" s="79"/>
      <c r="AE38" s="79"/>
      <c r="AF38" s="79"/>
      <c r="AG38" s="79"/>
      <c r="AH38" s="79"/>
      <c r="AI38" s="79"/>
      <c r="AJ38" s="79"/>
      <c r="AK38" s="79"/>
      <c r="AL38" s="79"/>
      <c r="AM38" s="79"/>
      <c r="AN38" s="79"/>
      <c r="AO38" s="79"/>
      <c r="AP38" s="79"/>
      <c r="AQ38" s="79"/>
      <c r="AR38" s="79"/>
      <c r="AS38" s="79"/>
    </row>
    <row r="39" spans="1:45" ht="18.75" customHeight="1">
      <c r="A39" s="45" t="s">
        <v>63</v>
      </c>
      <c r="B39" s="46"/>
      <c r="C39" s="47"/>
      <c r="D39" s="645"/>
      <c r="E39" s="646"/>
      <c r="F39" s="646"/>
      <c r="G39" s="646"/>
      <c r="H39" s="646"/>
      <c r="I39" s="647"/>
      <c r="J39" s="645"/>
      <c r="K39" s="646"/>
      <c r="L39" s="646"/>
      <c r="M39" s="646"/>
      <c r="N39" s="646"/>
      <c r="O39" s="647"/>
      <c r="P39" s="645"/>
      <c r="Q39" s="646"/>
      <c r="R39" s="646"/>
      <c r="S39" s="646"/>
      <c r="T39" s="646"/>
      <c r="U39" s="647"/>
      <c r="V39" s="17"/>
      <c r="W39" s="79"/>
      <c r="X39" s="363" t="s">
        <v>232</v>
      </c>
      <c r="Y39" s="364"/>
      <c r="Z39" s="364"/>
      <c r="AA39" s="365"/>
      <c r="AB39" s="79"/>
      <c r="AC39" s="79"/>
      <c r="AD39" s="79"/>
      <c r="AE39" s="79"/>
      <c r="AF39" s="79"/>
      <c r="AG39" s="79"/>
      <c r="AH39" s="79"/>
      <c r="AI39" s="79"/>
      <c r="AJ39" s="79"/>
      <c r="AK39" s="79"/>
      <c r="AL39" s="79"/>
      <c r="AM39" s="79"/>
      <c r="AN39" s="79"/>
      <c r="AO39" s="79"/>
      <c r="AP39" s="79"/>
      <c r="AQ39" s="79"/>
      <c r="AR39" s="79"/>
      <c r="AS39" s="79"/>
    </row>
    <row r="40" spans="1:45" ht="18.75" customHeight="1">
      <c r="A40" s="48"/>
      <c r="B40" s="49"/>
      <c r="C40" s="50"/>
      <c r="D40" s="648"/>
      <c r="E40" s="649"/>
      <c r="F40" s="649"/>
      <c r="G40" s="649"/>
      <c r="H40" s="649"/>
      <c r="I40" s="650"/>
      <c r="J40" s="648"/>
      <c r="K40" s="649"/>
      <c r="L40" s="649"/>
      <c r="M40" s="649"/>
      <c r="N40" s="649"/>
      <c r="O40" s="650"/>
      <c r="P40" s="648"/>
      <c r="Q40" s="649"/>
      <c r="R40" s="649"/>
      <c r="S40" s="649"/>
      <c r="T40" s="649"/>
      <c r="U40" s="650"/>
      <c r="V40" s="17"/>
      <c r="W40" s="79"/>
      <c r="X40" s="90" t="s">
        <v>235</v>
      </c>
      <c r="Y40" s="79"/>
      <c r="Z40" s="79"/>
      <c r="AA40" s="79"/>
      <c r="AB40" s="79"/>
      <c r="AC40" s="79"/>
      <c r="AD40" s="79"/>
      <c r="AE40" s="79"/>
      <c r="AF40" s="79"/>
      <c r="AG40" s="79"/>
      <c r="AH40" s="79"/>
      <c r="AI40" s="79"/>
      <c r="AJ40" s="79"/>
      <c r="AK40" s="79"/>
      <c r="AL40" s="79"/>
      <c r="AM40" s="79"/>
      <c r="AN40" s="79"/>
      <c r="AO40" s="79"/>
      <c r="AP40" s="79"/>
      <c r="AQ40" s="79"/>
      <c r="AR40" s="79"/>
      <c r="AS40" s="79"/>
    </row>
    <row r="41" spans="1:45" ht="18.75" customHeight="1">
      <c r="A41" s="42"/>
      <c r="B41" s="51"/>
      <c r="C41" s="52"/>
      <c r="D41" s="651"/>
      <c r="E41" s="652"/>
      <c r="F41" s="652"/>
      <c r="G41" s="652"/>
      <c r="H41" s="652"/>
      <c r="I41" s="653"/>
      <c r="J41" s="651"/>
      <c r="K41" s="652"/>
      <c r="L41" s="652"/>
      <c r="M41" s="652"/>
      <c r="N41" s="652"/>
      <c r="O41" s="653"/>
      <c r="P41" s="651"/>
      <c r="Q41" s="652"/>
      <c r="R41" s="652"/>
      <c r="S41" s="652"/>
      <c r="T41" s="652"/>
      <c r="U41" s="653"/>
      <c r="V41" s="17"/>
      <c r="W41" s="79"/>
      <c r="X41" s="79"/>
      <c r="Y41" s="79"/>
      <c r="Z41" s="79"/>
      <c r="AA41" s="79"/>
      <c r="AB41" s="79"/>
      <c r="AC41" s="79"/>
      <c r="AD41" s="79"/>
      <c r="AE41" s="79"/>
      <c r="AF41" s="79"/>
      <c r="AG41" s="79"/>
      <c r="AH41" s="79"/>
      <c r="AI41" s="79"/>
      <c r="AJ41" s="79"/>
      <c r="AK41" s="79"/>
      <c r="AL41" s="79"/>
      <c r="AM41" s="79"/>
      <c r="AN41" s="79"/>
      <c r="AO41" s="79"/>
      <c r="AP41" s="79"/>
      <c r="AQ41" s="79"/>
      <c r="AR41" s="79"/>
      <c r="AS41" s="79"/>
    </row>
    <row r="42" spans="1:45" ht="18.75" customHeight="1">
      <c r="A42" s="207"/>
      <c r="B42" s="207"/>
      <c r="C42" s="207"/>
      <c r="D42" s="223"/>
      <c r="E42" s="223"/>
      <c r="F42" s="223"/>
      <c r="G42" s="223"/>
      <c r="H42" s="223"/>
      <c r="I42" s="223"/>
      <c r="J42" s="223"/>
      <c r="K42" s="223"/>
      <c r="L42" s="223"/>
      <c r="M42" s="223"/>
      <c r="N42" s="223"/>
      <c r="O42" s="223"/>
      <c r="P42" s="223"/>
      <c r="Q42" s="223"/>
      <c r="R42" s="223"/>
      <c r="S42" s="223"/>
      <c r="T42" s="223"/>
      <c r="U42" s="223"/>
      <c r="V42" s="17"/>
      <c r="W42" s="79"/>
      <c r="X42" s="79"/>
      <c r="Y42" s="79"/>
      <c r="Z42" s="79"/>
      <c r="AA42" s="79"/>
      <c r="AB42" s="79"/>
      <c r="AC42" s="79"/>
      <c r="AD42" s="79"/>
      <c r="AE42" s="79"/>
      <c r="AF42" s="79"/>
      <c r="AG42" s="79"/>
      <c r="AH42" s="79"/>
      <c r="AI42" s="79"/>
      <c r="AJ42" s="79"/>
      <c r="AK42" s="79"/>
      <c r="AL42" s="79"/>
      <c r="AM42" s="79"/>
      <c r="AN42" s="79"/>
      <c r="AO42" s="79"/>
      <c r="AP42" s="79"/>
      <c r="AQ42" s="79"/>
      <c r="AR42" s="79"/>
      <c r="AS42" s="79"/>
    </row>
    <row r="43" spans="1:45" ht="18.75" customHeight="1">
      <c r="A43" s="662" t="s">
        <v>82</v>
      </c>
      <c r="B43" s="663"/>
      <c r="C43" s="663"/>
      <c r="D43" s="664"/>
      <c r="E43" s="665">
        <f>+IF(D52=FALSE,AA61,AA64)</f>
        <v>0</v>
      </c>
      <c r="F43" s="666"/>
      <c r="G43" s="666"/>
      <c r="H43" s="291" t="s">
        <v>24</v>
      </c>
      <c r="I43" s="659" t="s">
        <v>138</v>
      </c>
      <c r="J43" s="660"/>
      <c r="K43" s="660"/>
      <c r="L43" s="661">
        <f ca="1">+IF(D52=FALSE,AA59,AA62)</f>
        <v>0</v>
      </c>
      <c r="M43" s="661"/>
      <c r="N43" s="661"/>
      <c r="O43" s="270" t="s">
        <v>24</v>
      </c>
      <c r="P43" s="292"/>
      <c r="Q43" s="293" t="s">
        <v>134</v>
      </c>
      <c r="R43" s="661">
        <f ca="1">+IF(D52=FALSE,AA60,AA63)</f>
        <v>0</v>
      </c>
      <c r="S43" s="661"/>
      <c r="T43" s="661"/>
      <c r="U43" s="294" t="s">
        <v>24</v>
      </c>
      <c r="V43" s="3"/>
      <c r="W43" s="79"/>
      <c r="X43" s="79"/>
      <c r="Y43" s="79"/>
      <c r="Z43" s="79"/>
      <c r="AA43" s="79"/>
      <c r="AB43" s="79"/>
      <c r="AC43" s="79"/>
      <c r="AD43" s="79"/>
      <c r="AE43" s="79"/>
      <c r="AF43" s="79"/>
      <c r="AG43" s="79"/>
      <c r="AH43" s="79"/>
      <c r="AI43" s="79"/>
      <c r="AJ43" s="79"/>
      <c r="AK43" s="79"/>
      <c r="AL43" s="79"/>
      <c r="AM43" s="79"/>
      <c r="AN43" s="79"/>
      <c r="AO43" s="79"/>
      <c r="AP43" s="79"/>
      <c r="AQ43" s="79"/>
      <c r="AR43" s="79"/>
      <c r="AS43" s="79"/>
    </row>
    <row r="44" spans="1:45" ht="18.75" customHeight="1">
      <c r="A44" s="615"/>
      <c r="B44" s="615"/>
      <c r="C44" s="615"/>
      <c r="D44" s="615"/>
      <c r="E44" s="270"/>
      <c r="F44" s="270"/>
      <c r="G44" s="270"/>
      <c r="H44" s="270"/>
      <c r="I44" s="270"/>
      <c r="J44" s="270"/>
      <c r="K44" s="270"/>
      <c r="L44" s="270"/>
      <c r="M44" s="270"/>
      <c r="N44" s="270"/>
      <c r="O44" s="270"/>
      <c r="P44" s="270"/>
      <c r="Q44" s="293" t="s">
        <v>153</v>
      </c>
      <c r="R44" s="626" t="str">
        <f>IF(D52=TRUE,D53,"-----")</f>
        <v>-----</v>
      </c>
      <c r="S44" s="626"/>
      <c r="T44" s="626"/>
      <c r="U44" s="270"/>
      <c r="W44" s="79"/>
      <c r="X44" s="79"/>
      <c r="Y44" s="79"/>
      <c r="Z44" s="79"/>
      <c r="AA44" s="79"/>
      <c r="AB44" s="79"/>
      <c r="AC44" s="79"/>
      <c r="AD44" s="79"/>
      <c r="AE44" s="79"/>
      <c r="AF44" s="79"/>
      <c r="AG44" s="79"/>
      <c r="AH44" s="79"/>
      <c r="AI44" s="79"/>
      <c r="AJ44" s="79"/>
      <c r="AK44" s="79"/>
      <c r="AL44" s="79"/>
      <c r="AM44" s="79"/>
      <c r="AN44" s="79"/>
      <c r="AO44" s="79"/>
      <c r="AP44" s="79"/>
      <c r="AQ44" s="79"/>
      <c r="AR44" s="79"/>
      <c r="AS44" s="79"/>
    </row>
    <row r="45" spans="1:45" ht="18.75" customHeight="1">
      <c r="A45" s="295" t="s">
        <v>128</v>
      </c>
      <c r="B45" s="296"/>
      <c r="C45" s="296"/>
      <c r="D45" s="296"/>
      <c r="E45" s="296"/>
      <c r="F45" s="296"/>
      <c r="G45" s="296"/>
      <c r="H45" s="296"/>
      <c r="I45" s="296"/>
      <c r="J45" s="296"/>
      <c r="K45" s="296"/>
      <c r="L45" s="296"/>
      <c r="M45" s="296"/>
      <c r="N45" s="296"/>
      <c r="O45" s="296"/>
      <c r="P45" s="296"/>
      <c r="Q45" s="296"/>
      <c r="R45" s="296"/>
      <c r="S45" s="296"/>
      <c r="T45" s="296"/>
      <c r="U45" s="296"/>
      <c r="V45" s="128"/>
      <c r="W45" s="128"/>
      <c r="X45" s="128"/>
      <c r="Y45" s="128"/>
      <c r="Z45" s="128"/>
      <c r="AA45" s="128"/>
      <c r="AB45" s="128"/>
      <c r="AC45" s="128"/>
      <c r="AD45" s="128"/>
    </row>
    <row r="46" spans="1:45" ht="18.75" customHeight="1">
      <c r="A46" s="127"/>
      <c r="B46" s="127"/>
      <c r="C46" s="127"/>
      <c r="D46" s="127"/>
      <c r="E46" s="127"/>
      <c r="F46" s="127"/>
      <c r="G46" s="127"/>
      <c r="H46" s="127"/>
      <c r="I46" s="127"/>
      <c r="J46" s="127"/>
      <c r="K46" s="127"/>
      <c r="L46" s="127"/>
      <c r="M46" s="127"/>
      <c r="N46" s="127"/>
      <c r="O46" s="127"/>
      <c r="P46" s="127"/>
      <c r="Q46" s="127"/>
      <c r="R46" s="127"/>
      <c r="S46" s="127"/>
      <c r="T46" s="127"/>
      <c r="U46" s="127"/>
      <c r="V46" s="128"/>
      <c r="W46" s="128"/>
      <c r="X46" s="128"/>
      <c r="Y46" s="128"/>
      <c r="Z46" s="128"/>
      <c r="AA46" s="128"/>
      <c r="AB46" s="128"/>
      <c r="AC46" s="128"/>
      <c r="AD46" s="128"/>
    </row>
    <row r="47" spans="1:45" ht="18.75" customHeight="1">
      <c r="A47" s="127"/>
      <c r="B47" s="127"/>
      <c r="C47" s="127"/>
      <c r="D47" s="127"/>
      <c r="E47" s="127"/>
      <c r="F47" s="127"/>
      <c r="G47" s="127"/>
      <c r="H47" s="127"/>
      <c r="I47" s="127"/>
      <c r="J47" s="127"/>
      <c r="K47" s="127"/>
      <c r="L47" s="127"/>
      <c r="M47" s="127"/>
      <c r="N47" s="126" t="s">
        <v>104</v>
      </c>
      <c r="O47" s="129"/>
      <c r="P47" s="129"/>
      <c r="Q47" s="129"/>
      <c r="R47" s="129"/>
      <c r="S47" s="129"/>
      <c r="T47" s="129"/>
      <c r="U47" s="129"/>
      <c r="V47" s="130"/>
      <c r="W47" s="128"/>
      <c r="X47" s="128"/>
      <c r="Y47" s="128"/>
      <c r="Z47" s="128"/>
      <c r="AA47" s="128"/>
      <c r="AB47" s="128"/>
      <c r="AC47" s="128"/>
      <c r="AD47" s="128"/>
    </row>
    <row r="48" spans="1:45" s="14" customFormat="1" ht="18.75" customHeight="1">
      <c r="A48" s="131"/>
      <c r="B48" s="131"/>
      <c r="C48" s="131"/>
      <c r="D48" s="132" t="s">
        <v>107</v>
      </c>
      <c r="E48" s="132" t="s">
        <v>108</v>
      </c>
      <c r="F48" s="132" t="s">
        <v>109</v>
      </c>
      <c r="G48" s="132" t="s">
        <v>110</v>
      </c>
      <c r="H48" s="132" t="s">
        <v>111</v>
      </c>
      <c r="I48" s="132" t="s">
        <v>112</v>
      </c>
      <c r="J48" s="132" t="s">
        <v>113</v>
      </c>
      <c r="K48" s="132" t="s">
        <v>114</v>
      </c>
      <c r="L48" s="132" t="s">
        <v>115</v>
      </c>
      <c r="M48" s="131"/>
      <c r="N48" s="133"/>
      <c r="O48" s="134"/>
      <c r="P48" s="624" t="s">
        <v>61</v>
      </c>
      <c r="Q48" s="624"/>
      <c r="R48" s="624"/>
      <c r="S48" s="624"/>
      <c r="T48" s="623" t="s">
        <v>105</v>
      </c>
      <c r="U48" s="624"/>
      <c r="V48" s="624"/>
      <c r="W48" s="624"/>
      <c r="X48" s="625"/>
      <c r="Y48" s="623" t="s">
        <v>131</v>
      </c>
      <c r="Z48" s="624"/>
      <c r="AA48" s="624"/>
      <c r="AB48" s="624"/>
      <c r="AC48" s="624"/>
      <c r="AD48" s="625"/>
    </row>
    <row r="49" spans="1:37" ht="18.75" customHeight="1" thickBot="1">
      <c r="A49" s="127" t="s">
        <v>102</v>
      </c>
      <c r="B49" s="128"/>
      <c r="C49" s="128"/>
      <c r="D49" s="135">
        <v>0</v>
      </c>
      <c r="E49" s="135">
        <v>0</v>
      </c>
      <c r="F49" s="135">
        <v>0</v>
      </c>
      <c r="G49" s="135">
        <v>0</v>
      </c>
      <c r="H49" s="135">
        <v>0</v>
      </c>
      <c r="I49" s="135">
        <v>0</v>
      </c>
      <c r="J49" s="135">
        <v>0</v>
      </c>
      <c r="K49" s="135">
        <v>0</v>
      </c>
      <c r="L49" s="135">
        <v>0</v>
      </c>
      <c r="M49" s="131"/>
      <c r="N49" s="136"/>
      <c r="O49" s="137"/>
      <c r="P49" s="138"/>
      <c r="Q49" s="138"/>
      <c r="R49" s="138"/>
      <c r="S49" s="138"/>
      <c r="T49" s="139" t="s">
        <v>106</v>
      </c>
      <c r="U49" s="138"/>
      <c r="V49" s="140"/>
      <c r="W49" s="140"/>
      <c r="X49" s="141"/>
      <c r="Y49" s="687" t="s">
        <v>84</v>
      </c>
      <c r="Z49" s="688"/>
      <c r="AA49" s="140"/>
      <c r="AB49" s="140"/>
      <c r="AC49" s="140"/>
      <c r="AD49" s="142"/>
    </row>
    <row r="50" spans="1:37" ht="18.75" customHeight="1" thickTop="1">
      <c r="A50" s="127" t="s">
        <v>103</v>
      </c>
      <c r="B50" s="127"/>
      <c r="C50" s="128"/>
      <c r="D50" s="135">
        <v>0</v>
      </c>
      <c r="E50" s="135">
        <v>0</v>
      </c>
      <c r="F50" s="135">
        <v>0</v>
      </c>
      <c r="G50" s="135">
        <v>0</v>
      </c>
      <c r="H50" s="135">
        <v>0</v>
      </c>
      <c r="I50" s="135">
        <v>0</v>
      </c>
      <c r="J50" s="135">
        <v>0</v>
      </c>
      <c r="K50" s="135">
        <v>0</v>
      </c>
      <c r="L50" s="135">
        <v>0</v>
      </c>
      <c r="M50" s="131"/>
      <c r="N50" s="616" t="s">
        <v>116</v>
      </c>
      <c r="O50" s="617"/>
      <c r="P50" s="602">
        <f>+F10</f>
        <v>0</v>
      </c>
      <c r="Q50" s="602"/>
      <c r="R50" s="602"/>
      <c r="S50" s="143">
        <f>+I10</f>
        <v>0</v>
      </c>
      <c r="T50" s="144" t="str">
        <f>+D$49&amp;D$50</f>
        <v>00</v>
      </c>
      <c r="U50" s="618" t="str">
        <f>IF(T50="11","完了（出資金）",IF(T50="12","完了（貸付金）",IF(T50="21","予定（出資金）",IF(T50="22","予定（貸付金）","要確認"))))</f>
        <v>要確認</v>
      </c>
      <c r="V50" s="618"/>
      <c r="W50" s="618"/>
      <c r="X50" s="617"/>
      <c r="Y50" s="689" t="str">
        <f>IF(OR(T50="11",T50="12"),+G11,"")</f>
        <v/>
      </c>
      <c r="Z50" s="617"/>
      <c r="AA50" s="682" t="str">
        <f>IF(OR(T50="11",T50="12"),ROUNDDOWN(P50*Y50,0),"")</f>
        <v/>
      </c>
      <c r="AB50" s="682"/>
      <c r="AC50" s="682"/>
      <c r="AD50" s="145" t="s">
        <v>24</v>
      </c>
      <c r="AE50" s="3"/>
      <c r="AF50" s="3"/>
      <c r="AG50" s="3"/>
      <c r="AH50" s="3"/>
      <c r="AI50" s="3"/>
      <c r="AJ50" s="3"/>
      <c r="AK50" s="3"/>
    </row>
    <row r="51" spans="1:37" ht="18.75" customHeight="1">
      <c r="A51" s="127"/>
      <c r="B51" s="127"/>
      <c r="C51" s="128"/>
      <c r="D51" s="128"/>
      <c r="E51" s="128"/>
      <c r="F51" s="128"/>
      <c r="G51" s="128"/>
      <c r="H51" s="128"/>
      <c r="I51" s="128"/>
      <c r="J51" s="128"/>
      <c r="K51" s="128"/>
      <c r="L51" s="128"/>
      <c r="M51" s="128"/>
      <c r="N51" s="607" t="s">
        <v>117</v>
      </c>
      <c r="O51" s="609"/>
      <c r="P51" s="619">
        <f>+L10</f>
        <v>0</v>
      </c>
      <c r="Q51" s="619"/>
      <c r="R51" s="619"/>
      <c r="S51" s="146">
        <f>+$S$50</f>
        <v>0</v>
      </c>
      <c r="T51" s="147" t="str">
        <f>+$E49&amp;E$50</f>
        <v>00</v>
      </c>
      <c r="U51" s="607" t="str">
        <f>IF(T51="11","完了（出資金）",IF(T51="12","完了（貸付金）",IF(T51="21","予定（出資金）",IF(T51="22","予定（貸付金）","要確認"))))</f>
        <v>要確認</v>
      </c>
      <c r="V51" s="608"/>
      <c r="W51" s="608"/>
      <c r="X51" s="609"/>
      <c r="Y51" s="676" t="str">
        <f>IF(OR(T51="11",T51="12"),M11,"")</f>
        <v/>
      </c>
      <c r="Z51" s="609"/>
      <c r="AA51" s="683" t="str">
        <f t="shared" ref="AA51:AA58" si="0">IF(OR(T51="11",T51="12"),ROUNDDOWN(P51*Y51,0),"")</f>
        <v/>
      </c>
      <c r="AB51" s="683"/>
      <c r="AC51" s="683"/>
      <c r="AD51" s="148" t="s">
        <v>24</v>
      </c>
      <c r="AE51" s="3"/>
      <c r="AF51" s="3"/>
      <c r="AG51" s="3"/>
      <c r="AH51" s="3"/>
      <c r="AI51" s="3"/>
      <c r="AJ51" s="3"/>
      <c r="AK51" s="3"/>
    </row>
    <row r="52" spans="1:37" ht="18.75" customHeight="1">
      <c r="A52" s="127" t="s">
        <v>91</v>
      </c>
      <c r="B52" s="127"/>
      <c r="C52" s="128"/>
      <c r="D52" s="627" t="b">
        <v>0</v>
      </c>
      <c r="E52" s="628"/>
      <c r="F52" s="629"/>
      <c r="G52" s="128"/>
      <c r="H52" s="128"/>
      <c r="I52" s="128"/>
      <c r="J52" s="128"/>
      <c r="K52" s="128"/>
      <c r="L52" s="128"/>
      <c r="M52" s="128"/>
      <c r="N52" s="607" t="s">
        <v>118</v>
      </c>
      <c r="O52" s="609"/>
      <c r="P52" s="619">
        <f>+R10</f>
        <v>0</v>
      </c>
      <c r="Q52" s="619"/>
      <c r="R52" s="619"/>
      <c r="S52" s="146">
        <f t="shared" ref="S52:S70" si="1">+$S$50</f>
        <v>0</v>
      </c>
      <c r="T52" s="147" t="str">
        <f>+F$49&amp;F$50</f>
        <v>00</v>
      </c>
      <c r="U52" s="607" t="str">
        <f t="shared" ref="U52:U58" si="2">IF(T52="11","完了（出資金）",IF(T52="12","完了（貸付金）",IF(T52="21","予定（出資金）",IF(T52="22","予定（貸付金）","要確認"))))</f>
        <v>要確認</v>
      </c>
      <c r="V52" s="608"/>
      <c r="W52" s="608"/>
      <c r="X52" s="609"/>
      <c r="Y52" s="676" t="str">
        <f>IF(OR(T52="11",T52="12"),S11,"")</f>
        <v/>
      </c>
      <c r="Z52" s="609"/>
      <c r="AA52" s="683" t="str">
        <f t="shared" si="0"/>
        <v/>
      </c>
      <c r="AB52" s="683"/>
      <c r="AC52" s="683"/>
      <c r="AD52" s="148" t="s">
        <v>24</v>
      </c>
      <c r="AE52" s="3"/>
      <c r="AF52" s="3"/>
      <c r="AG52" s="3"/>
      <c r="AH52" s="3"/>
      <c r="AI52" s="3"/>
      <c r="AJ52" s="3"/>
      <c r="AK52" s="3"/>
    </row>
    <row r="53" spans="1:37" ht="18.75" customHeight="1">
      <c r="A53" s="127" t="s">
        <v>125</v>
      </c>
      <c r="B53" s="128"/>
      <c r="C53" s="128"/>
      <c r="D53" s="620" t="e">
        <f ca="1">+V63</f>
        <v>#DIV/0!</v>
      </c>
      <c r="E53" s="621"/>
      <c r="F53" s="622"/>
      <c r="G53" s="128"/>
      <c r="H53" s="128"/>
      <c r="I53" s="128"/>
      <c r="J53" s="128"/>
      <c r="K53" s="128"/>
      <c r="L53" s="128"/>
      <c r="M53" s="128"/>
      <c r="N53" s="607" t="s">
        <v>119</v>
      </c>
      <c r="O53" s="609"/>
      <c r="P53" s="619">
        <f>+F22</f>
        <v>0</v>
      </c>
      <c r="Q53" s="619"/>
      <c r="R53" s="619"/>
      <c r="S53" s="146">
        <f t="shared" si="1"/>
        <v>0</v>
      </c>
      <c r="T53" s="147" t="str">
        <f>+G$49&amp;G$50</f>
        <v>00</v>
      </c>
      <c r="U53" s="607" t="str">
        <f t="shared" si="2"/>
        <v>要確認</v>
      </c>
      <c r="V53" s="608"/>
      <c r="W53" s="608"/>
      <c r="X53" s="609"/>
      <c r="Y53" s="676" t="str">
        <f>IF(OR(T53="11",T53="12"),G23,"")</f>
        <v/>
      </c>
      <c r="Z53" s="609"/>
      <c r="AA53" s="683" t="str">
        <f t="shared" si="0"/>
        <v/>
      </c>
      <c r="AB53" s="683"/>
      <c r="AC53" s="683"/>
      <c r="AD53" s="148" t="s">
        <v>24</v>
      </c>
      <c r="AE53" s="3"/>
      <c r="AF53" s="3"/>
      <c r="AG53" s="3"/>
      <c r="AH53" s="3"/>
      <c r="AI53" s="3"/>
      <c r="AJ53" s="3"/>
      <c r="AK53" s="3"/>
    </row>
    <row r="54" spans="1:37" ht="18.75" customHeight="1">
      <c r="A54" s="128"/>
      <c r="B54" s="128"/>
      <c r="C54" s="128"/>
      <c r="D54" s="128"/>
      <c r="E54" s="128"/>
      <c r="F54" s="128"/>
      <c r="G54" s="128"/>
      <c r="H54" s="128"/>
      <c r="I54" s="128"/>
      <c r="J54" s="128"/>
      <c r="K54" s="128"/>
      <c r="L54" s="128"/>
      <c r="M54" s="128"/>
      <c r="N54" s="607" t="s">
        <v>120</v>
      </c>
      <c r="O54" s="609"/>
      <c r="P54" s="619">
        <f>+L22</f>
        <v>0</v>
      </c>
      <c r="Q54" s="619"/>
      <c r="R54" s="619"/>
      <c r="S54" s="146">
        <f t="shared" si="1"/>
        <v>0</v>
      </c>
      <c r="T54" s="147" t="str">
        <f>+H$49&amp;H$50</f>
        <v>00</v>
      </c>
      <c r="U54" s="607" t="str">
        <f t="shared" si="2"/>
        <v>要確認</v>
      </c>
      <c r="V54" s="608"/>
      <c r="W54" s="608"/>
      <c r="X54" s="609"/>
      <c r="Y54" s="676" t="str">
        <f>IF(OR(T54="11",T54="12"),M23,"")</f>
        <v/>
      </c>
      <c r="Z54" s="609"/>
      <c r="AA54" s="683" t="str">
        <f t="shared" si="0"/>
        <v/>
      </c>
      <c r="AB54" s="683"/>
      <c r="AC54" s="683"/>
      <c r="AD54" s="148" t="s">
        <v>24</v>
      </c>
      <c r="AE54" s="3"/>
      <c r="AF54" s="3"/>
      <c r="AG54" s="3"/>
      <c r="AH54" s="3"/>
      <c r="AI54" s="3"/>
      <c r="AJ54" s="3"/>
      <c r="AK54" s="3"/>
    </row>
    <row r="55" spans="1:37" ht="18.75" customHeight="1">
      <c r="A55" s="149"/>
      <c r="B55" s="128"/>
      <c r="C55" s="128"/>
      <c r="D55" s="128"/>
      <c r="E55" s="128"/>
      <c r="F55" s="128"/>
      <c r="G55" s="128"/>
      <c r="H55" s="128"/>
      <c r="I55" s="128"/>
      <c r="J55" s="128"/>
      <c r="K55" s="128"/>
      <c r="L55" s="128"/>
      <c r="M55" s="128"/>
      <c r="N55" s="607" t="s">
        <v>121</v>
      </c>
      <c r="O55" s="609"/>
      <c r="P55" s="619">
        <f>+R22</f>
        <v>0</v>
      </c>
      <c r="Q55" s="619"/>
      <c r="R55" s="619"/>
      <c r="S55" s="146">
        <f t="shared" si="1"/>
        <v>0</v>
      </c>
      <c r="T55" s="147" t="str">
        <f>+I$49&amp;I$50</f>
        <v>00</v>
      </c>
      <c r="U55" s="607" t="str">
        <f t="shared" si="2"/>
        <v>要確認</v>
      </c>
      <c r="V55" s="608"/>
      <c r="W55" s="608"/>
      <c r="X55" s="609"/>
      <c r="Y55" s="676" t="str">
        <f>IF(OR(T55="11",T55="12"),S23,"")</f>
        <v/>
      </c>
      <c r="Z55" s="609"/>
      <c r="AA55" s="683" t="str">
        <f t="shared" si="0"/>
        <v/>
      </c>
      <c r="AB55" s="683"/>
      <c r="AC55" s="683"/>
      <c r="AD55" s="148" t="s">
        <v>24</v>
      </c>
      <c r="AE55" s="3"/>
      <c r="AF55" s="3"/>
      <c r="AG55" s="3"/>
      <c r="AH55" s="3"/>
      <c r="AI55" s="3"/>
      <c r="AJ55" s="3"/>
      <c r="AK55" s="3"/>
    </row>
    <row r="56" spans="1:37" ht="18.75" customHeight="1">
      <c r="A56" s="128"/>
      <c r="B56" s="128"/>
      <c r="C56" s="150"/>
      <c r="D56" s="128"/>
      <c r="E56" s="128"/>
      <c r="F56" s="128"/>
      <c r="G56" s="128"/>
      <c r="H56" s="128"/>
      <c r="I56" s="128"/>
      <c r="J56" s="128"/>
      <c r="K56" s="128"/>
      <c r="L56" s="128"/>
      <c r="M56" s="128"/>
      <c r="N56" s="607" t="s">
        <v>122</v>
      </c>
      <c r="O56" s="609"/>
      <c r="P56" s="619">
        <f>+F34</f>
        <v>0</v>
      </c>
      <c r="Q56" s="619"/>
      <c r="R56" s="619"/>
      <c r="S56" s="146">
        <f t="shared" si="1"/>
        <v>0</v>
      </c>
      <c r="T56" s="147" t="str">
        <f>+J$49&amp;J$50</f>
        <v>00</v>
      </c>
      <c r="U56" s="607" t="str">
        <f t="shared" si="2"/>
        <v>要確認</v>
      </c>
      <c r="V56" s="608"/>
      <c r="W56" s="608"/>
      <c r="X56" s="609"/>
      <c r="Y56" s="676" t="str">
        <f>IF(OR(T56="11",T56="12"),+G35,"")</f>
        <v/>
      </c>
      <c r="Z56" s="609"/>
      <c r="AA56" s="683" t="str">
        <f t="shared" si="0"/>
        <v/>
      </c>
      <c r="AB56" s="683"/>
      <c r="AC56" s="683"/>
      <c r="AD56" s="148" t="s">
        <v>24</v>
      </c>
      <c r="AE56" s="3"/>
      <c r="AF56" s="3"/>
      <c r="AG56" s="3"/>
      <c r="AH56" s="3"/>
      <c r="AI56" s="3"/>
      <c r="AJ56" s="3"/>
      <c r="AK56" s="3"/>
    </row>
    <row r="57" spans="1:37" ht="18.75" customHeight="1">
      <c r="A57" s="128"/>
      <c r="B57" s="128"/>
      <c r="C57" s="150"/>
      <c r="D57" s="128"/>
      <c r="E57" s="128"/>
      <c r="F57" s="128"/>
      <c r="G57" s="128"/>
      <c r="H57" s="128"/>
      <c r="I57" s="128"/>
      <c r="J57" s="128"/>
      <c r="K57" s="128"/>
      <c r="L57" s="128"/>
      <c r="M57" s="128"/>
      <c r="N57" s="607" t="s">
        <v>123</v>
      </c>
      <c r="O57" s="609"/>
      <c r="P57" s="619">
        <f>+L34</f>
        <v>0</v>
      </c>
      <c r="Q57" s="619"/>
      <c r="R57" s="619"/>
      <c r="S57" s="146">
        <f t="shared" si="1"/>
        <v>0</v>
      </c>
      <c r="T57" s="147" t="str">
        <f>+K$49&amp;K$50</f>
        <v>00</v>
      </c>
      <c r="U57" s="607" t="str">
        <f>IF(T57="11","完了（出資金）",IF(T57="12","完了（貸付金）",IF(T57="21","予定（出資金）",IF(T57="22","予定（貸付金）","要確認"))))</f>
        <v>要確認</v>
      </c>
      <c r="V57" s="608"/>
      <c r="W57" s="608"/>
      <c r="X57" s="609"/>
      <c r="Y57" s="676" t="str">
        <f>IF(OR(T57="11",T57="12"),M35,"")</f>
        <v/>
      </c>
      <c r="Z57" s="609"/>
      <c r="AA57" s="683" t="str">
        <f t="shared" si="0"/>
        <v/>
      </c>
      <c r="AB57" s="683"/>
      <c r="AC57" s="683"/>
      <c r="AD57" s="148" t="s">
        <v>24</v>
      </c>
      <c r="AE57" s="3"/>
      <c r="AF57" s="3"/>
      <c r="AG57" s="3"/>
      <c r="AH57" s="3"/>
      <c r="AI57" s="3"/>
      <c r="AJ57" s="3"/>
      <c r="AK57" s="3"/>
    </row>
    <row r="58" spans="1:37" ht="18.75" customHeight="1">
      <c r="A58" s="128"/>
      <c r="B58" s="128"/>
      <c r="C58" s="128"/>
      <c r="D58" s="128"/>
      <c r="E58" s="128"/>
      <c r="F58" s="128"/>
      <c r="G58" s="128"/>
      <c r="H58" s="128"/>
      <c r="I58" s="128"/>
      <c r="J58" s="128"/>
      <c r="K58" s="128"/>
      <c r="L58" s="128"/>
      <c r="M58" s="128"/>
      <c r="N58" s="692" t="s">
        <v>124</v>
      </c>
      <c r="O58" s="693"/>
      <c r="P58" s="694">
        <f>+R34</f>
        <v>0</v>
      </c>
      <c r="Q58" s="694"/>
      <c r="R58" s="694"/>
      <c r="S58" s="151">
        <f t="shared" si="1"/>
        <v>0</v>
      </c>
      <c r="T58" s="152" t="str">
        <f>+L$49&amp;L$50</f>
        <v>00</v>
      </c>
      <c r="U58" s="690" t="str">
        <f t="shared" si="2"/>
        <v>要確認</v>
      </c>
      <c r="V58" s="691"/>
      <c r="W58" s="691"/>
      <c r="X58" s="681"/>
      <c r="Y58" s="680" t="str">
        <f>IF(OR(T58="11",T58="12"),S35,"")</f>
        <v/>
      </c>
      <c r="Z58" s="681"/>
      <c r="AA58" s="686" t="str">
        <f t="shared" si="0"/>
        <v/>
      </c>
      <c r="AB58" s="686"/>
      <c r="AC58" s="686"/>
      <c r="AD58" s="153" t="s">
        <v>24</v>
      </c>
      <c r="AE58" s="3"/>
      <c r="AF58" s="3"/>
      <c r="AG58" s="3"/>
      <c r="AH58" s="3"/>
      <c r="AI58" s="3"/>
      <c r="AJ58" s="3"/>
      <c r="AK58" s="3"/>
    </row>
    <row r="59" spans="1:37" ht="18.75" customHeight="1">
      <c r="A59" s="128"/>
      <c r="B59" s="128"/>
      <c r="C59" s="128"/>
      <c r="D59" s="128"/>
      <c r="E59" s="128"/>
      <c r="F59" s="128"/>
      <c r="G59" s="128"/>
      <c r="H59" s="128"/>
      <c r="I59" s="128"/>
      <c r="J59" s="128"/>
      <c r="K59" s="128"/>
      <c r="L59" s="128"/>
      <c r="M59" s="128"/>
      <c r="N59" s="154"/>
      <c r="O59" s="155" t="s">
        <v>126</v>
      </c>
      <c r="P59" s="611">
        <f ca="1">SUMIF($U$50:$X$58,O59,$P$50:$R$58)</f>
        <v>0</v>
      </c>
      <c r="Q59" s="611"/>
      <c r="R59" s="611"/>
      <c r="S59" s="156">
        <f t="shared" si="1"/>
        <v>0</v>
      </c>
      <c r="T59" s="612" t="s">
        <v>150</v>
      </c>
      <c r="U59" s="613"/>
      <c r="V59" s="613"/>
      <c r="W59" s="613"/>
      <c r="X59" s="613"/>
      <c r="Y59" s="157"/>
      <c r="Z59" s="158" t="s">
        <v>86</v>
      </c>
      <c r="AA59" s="685">
        <f ca="1">SUMIF($U$50:$X$58,O59,$AA$50:$AC$58)</f>
        <v>0</v>
      </c>
      <c r="AB59" s="685"/>
      <c r="AC59" s="685"/>
      <c r="AD59" s="159" t="s">
        <v>24</v>
      </c>
      <c r="AE59" s="3"/>
      <c r="AF59" s="3"/>
      <c r="AG59" s="3"/>
      <c r="AH59" s="3"/>
      <c r="AI59" s="3"/>
      <c r="AJ59" s="3"/>
      <c r="AK59" s="3"/>
    </row>
    <row r="60" spans="1:37" ht="18.75" customHeight="1" thickBot="1">
      <c r="A60" s="128"/>
      <c r="B60" s="128"/>
      <c r="C60" s="128"/>
      <c r="D60" s="128"/>
      <c r="E60" s="128"/>
      <c r="F60" s="128"/>
      <c r="G60" s="128"/>
      <c r="H60" s="128"/>
      <c r="I60" s="128"/>
      <c r="J60" s="128"/>
      <c r="K60" s="128"/>
      <c r="L60" s="128"/>
      <c r="M60" s="128"/>
      <c r="N60" s="160"/>
      <c r="O60" s="161" t="s">
        <v>127</v>
      </c>
      <c r="P60" s="614">
        <f ca="1">SUMIF($U$50:$X$58,O60,$P$50:$R$58)</f>
        <v>0</v>
      </c>
      <c r="Q60" s="614"/>
      <c r="R60" s="614"/>
      <c r="S60" s="162">
        <f t="shared" si="1"/>
        <v>0</v>
      </c>
      <c r="T60" s="163"/>
      <c r="U60" s="164"/>
      <c r="V60" s="164"/>
      <c r="W60" s="164"/>
      <c r="X60" s="164"/>
      <c r="Y60" s="165"/>
      <c r="Z60" s="166" t="s">
        <v>135</v>
      </c>
      <c r="AA60" s="697">
        <f ca="1">SUMIF($U$50:$X$58,O60,$AA$50:$AC$58)</f>
        <v>0</v>
      </c>
      <c r="AB60" s="697"/>
      <c r="AC60" s="697"/>
      <c r="AD60" s="167" t="s">
        <v>24</v>
      </c>
      <c r="AE60" s="3"/>
      <c r="AF60" s="3"/>
      <c r="AG60" s="3"/>
      <c r="AH60" s="3"/>
      <c r="AI60" s="3"/>
      <c r="AJ60" s="3"/>
      <c r="AK60" s="3"/>
    </row>
    <row r="61" spans="1:37" ht="18.75" customHeight="1" thickTop="1">
      <c r="A61" s="128"/>
      <c r="B61" s="128"/>
      <c r="C61" s="128"/>
      <c r="D61" s="128"/>
      <c r="E61" s="128"/>
      <c r="F61" s="128"/>
      <c r="G61" s="128"/>
      <c r="H61" s="128"/>
      <c r="I61" s="128"/>
      <c r="J61" s="128"/>
      <c r="K61" s="128"/>
      <c r="L61" s="128"/>
      <c r="M61" s="128"/>
      <c r="N61" s="678" t="s">
        <v>132</v>
      </c>
      <c r="O61" s="679"/>
      <c r="P61" s="610">
        <f ca="1">SUM(P59:R60)</f>
        <v>0</v>
      </c>
      <c r="Q61" s="610"/>
      <c r="R61" s="610"/>
      <c r="S61" s="168">
        <f t="shared" si="1"/>
        <v>0</v>
      </c>
      <c r="T61" s="163"/>
      <c r="U61" s="164"/>
      <c r="V61" s="164"/>
      <c r="W61" s="164"/>
      <c r="X61" s="164"/>
      <c r="Y61" s="169"/>
      <c r="Z61" s="170" t="s">
        <v>7</v>
      </c>
      <c r="AA61" s="682">
        <f>SUM(AA50:AC58)</f>
        <v>0</v>
      </c>
      <c r="AB61" s="682"/>
      <c r="AC61" s="682"/>
      <c r="AD61" s="145" t="s">
        <v>24</v>
      </c>
      <c r="AE61" s="3"/>
      <c r="AF61" s="3"/>
      <c r="AG61" s="3"/>
      <c r="AH61" s="3"/>
      <c r="AI61" s="3"/>
      <c r="AJ61" s="3"/>
      <c r="AK61" s="3"/>
    </row>
    <row r="62" spans="1:37" ht="18.75" customHeight="1">
      <c r="A62" s="128"/>
      <c r="B62" s="128"/>
      <c r="C62" s="128"/>
      <c r="D62" s="128"/>
      <c r="E62" s="128"/>
      <c r="F62" s="128"/>
      <c r="G62" s="128"/>
      <c r="H62" s="128"/>
      <c r="I62" s="128"/>
      <c r="J62" s="128"/>
      <c r="K62" s="128"/>
      <c r="L62" s="128"/>
      <c r="M62" s="128"/>
      <c r="N62" s="171"/>
      <c r="O62" s="172"/>
      <c r="P62" s="172"/>
      <c r="Q62" s="172"/>
      <c r="R62" s="172"/>
      <c r="S62" s="173"/>
      <c r="T62" s="612" t="s">
        <v>151</v>
      </c>
      <c r="U62" s="613"/>
      <c r="V62" s="613"/>
      <c r="W62" s="613"/>
      <c r="X62" s="613"/>
      <c r="Y62" s="157"/>
      <c r="Z62" s="158" t="s">
        <v>86</v>
      </c>
      <c r="AA62" s="685" t="e">
        <f ca="1">ROUNDDOWN(P59*V63,0)</f>
        <v>#DIV/0!</v>
      </c>
      <c r="AB62" s="685"/>
      <c r="AC62" s="685"/>
      <c r="AD62" s="174" t="s">
        <v>24</v>
      </c>
      <c r="AE62" s="3"/>
      <c r="AF62" s="3"/>
      <c r="AG62" s="3"/>
      <c r="AH62" s="3"/>
      <c r="AI62" s="3"/>
      <c r="AJ62" s="3"/>
      <c r="AK62" s="3"/>
    </row>
    <row r="63" spans="1:37" ht="18.75" customHeight="1" thickBot="1">
      <c r="A63" s="128"/>
      <c r="B63" s="128"/>
      <c r="C63" s="128"/>
      <c r="D63" s="128"/>
      <c r="E63" s="128"/>
      <c r="F63" s="128"/>
      <c r="G63" s="128"/>
      <c r="H63" s="128"/>
      <c r="I63" s="128"/>
      <c r="J63" s="128"/>
      <c r="K63" s="128"/>
      <c r="L63" s="128"/>
      <c r="M63" s="128"/>
      <c r="N63" s="175"/>
      <c r="O63" s="169"/>
      <c r="P63" s="169"/>
      <c r="Q63" s="169"/>
      <c r="R63" s="169"/>
      <c r="S63" s="176"/>
      <c r="T63" s="163"/>
      <c r="U63" s="170" t="s">
        <v>149</v>
      </c>
      <c r="V63" s="699" t="e">
        <f ca="1">ROUNDDOWN(AA61/P61,4)</f>
        <v>#DIV/0!</v>
      </c>
      <c r="W63" s="699"/>
      <c r="X63" s="699"/>
      <c r="Y63" s="165"/>
      <c r="Z63" s="166" t="s">
        <v>135</v>
      </c>
      <c r="AA63" s="697" t="e">
        <f ca="1">ROUNDDOWN(P60*V63,0)</f>
        <v>#DIV/0!</v>
      </c>
      <c r="AB63" s="697"/>
      <c r="AC63" s="697"/>
      <c r="AD63" s="177" t="s">
        <v>24</v>
      </c>
      <c r="AE63" s="3"/>
      <c r="AF63" s="3"/>
      <c r="AG63" s="3"/>
      <c r="AH63" s="3"/>
      <c r="AI63" s="3"/>
      <c r="AJ63" s="3"/>
      <c r="AK63" s="3"/>
    </row>
    <row r="64" spans="1:37" ht="18.75" customHeight="1" thickTop="1">
      <c r="A64" s="128"/>
      <c r="B64" s="128"/>
      <c r="C64" s="128"/>
      <c r="D64" s="128"/>
      <c r="E64" s="128"/>
      <c r="F64" s="128"/>
      <c r="G64" s="128"/>
      <c r="H64" s="128"/>
      <c r="I64" s="128"/>
      <c r="J64" s="128"/>
      <c r="K64" s="128"/>
      <c r="L64" s="128"/>
      <c r="M64" s="128"/>
      <c r="N64" s="178"/>
      <c r="O64" s="179"/>
      <c r="P64" s="179"/>
      <c r="Q64" s="179"/>
      <c r="R64" s="179"/>
      <c r="S64" s="180"/>
      <c r="T64" s="181"/>
      <c r="U64" s="182"/>
      <c r="V64" s="179"/>
      <c r="W64" s="179"/>
      <c r="X64" s="179"/>
      <c r="Y64" s="179"/>
      <c r="Z64" s="183" t="s">
        <v>7</v>
      </c>
      <c r="AA64" s="698" t="e">
        <f ca="1">ROUNDDOWN(P61*V63,0)</f>
        <v>#DIV/0!</v>
      </c>
      <c r="AB64" s="698"/>
      <c r="AC64" s="698"/>
      <c r="AD64" s="184" t="s">
        <v>24</v>
      </c>
    </row>
    <row r="65" spans="1:45" ht="18.75" customHeight="1">
      <c r="A65" s="128"/>
      <c r="B65" s="128"/>
      <c r="C65" s="128"/>
      <c r="D65" s="128"/>
      <c r="E65" s="128"/>
      <c r="F65" s="128"/>
      <c r="G65" s="128"/>
      <c r="H65" s="128"/>
      <c r="I65" s="128"/>
      <c r="J65" s="128"/>
      <c r="K65" s="128"/>
      <c r="L65" s="128"/>
      <c r="M65" s="128"/>
      <c r="N65" s="185"/>
      <c r="O65" s="158" t="s">
        <v>129</v>
      </c>
      <c r="P65" s="606">
        <f ca="1">SUMIF($U$50:$X$58,O65,$P$50:$R$58)</f>
        <v>0</v>
      </c>
      <c r="Q65" s="606"/>
      <c r="R65" s="606"/>
      <c r="S65" s="174">
        <f t="shared" si="1"/>
        <v>0</v>
      </c>
      <c r="T65" s="186" t="s">
        <v>155</v>
      </c>
      <c r="U65" s="187"/>
      <c r="V65" s="187"/>
      <c r="W65" s="187"/>
      <c r="X65" s="187"/>
      <c r="Y65" s="187"/>
      <c r="Z65" s="155" t="s">
        <v>86</v>
      </c>
      <c r="AA65" s="684">
        <f ca="1">IF(D52=TRUE,AA62,AA59)</f>
        <v>0</v>
      </c>
      <c r="AB65" s="684"/>
      <c r="AC65" s="684"/>
      <c r="AD65" s="188" t="s">
        <v>24</v>
      </c>
    </row>
    <row r="66" spans="1:45" ht="18.75" customHeight="1" thickBot="1">
      <c r="A66" s="128"/>
      <c r="B66" s="128"/>
      <c r="C66" s="128"/>
      <c r="D66" s="128"/>
      <c r="E66" s="128"/>
      <c r="F66" s="128"/>
      <c r="G66" s="128"/>
      <c r="H66" s="128"/>
      <c r="I66" s="128"/>
      <c r="J66" s="128"/>
      <c r="K66" s="128"/>
      <c r="L66" s="128"/>
      <c r="M66" s="128"/>
      <c r="N66" s="178"/>
      <c r="O66" s="183" t="s">
        <v>130</v>
      </c>
      <c r="P66" s="603">
        <f ca="1">SUMIF($U$50:$X$58,O66,$P$50:$R$58)</f>
        <v>0</v>
      </c>
      <c r="Q66" s="603"/>
      <c r="R66" s="603"/>
      <c r="S66" s="184">
        <f t="shared" si="1"/>
        <v>0</v>
      </c>
      <c r="T66" s="189"/>
      <c r="U66" s="190"/>
      <c r="V66" s="190"/>
      <c r="W66" s="190"/>
      <c r="X66" s="190"/>
      <c r="Y66" s="191"/>
      <c r="Z66" s="192" t="s">
        <v>135</v>
      </c>
      <c r="AA66" s="695">
        <f ca="1">IF(D52=TRUE,AA63,AA60)</f>
        <v>0</v>
      </c>
      <c r="AB66" s="695"/>
      <c r="AC66" s="695"/>
      <c r="AD66" s="193" t="s">
        <v>24</v>
      </c>
    </row>
    <row r="67" spans="1:45" ht="18.75" customHeight="1" thickTop="1">
      <c r="A67" s="128"/>
      <c r="B67" s="128"/>
      <c r="C67" s="128"/>
      <c r="D67" s="128"/>
      <c r="E67" s="128"/>
      <c r="F67" s="128"/>
      <c r="G67" s="128"/>
      <c r="H67" s="128"/>
      <c r="I67" s="128"/>
      <c r="J67" s="128"/>
      <c r="K67" s="128"/>
      <c r="L67" s="128"/>
      <c r="M67" s="128"/>
      <c r="N67" s="185" t="s">
        <v>163</v>
      </c>
      <c r="O67" s="158"/>
      <c r="P67" s="194"/>
      <c r="Q67" s="194"/>
      <c r="R67" s="194"/>
      <c r="S67" s="174"/>
      <c r="T67" s="160"/>
      <c r="U67" s="195"/>
      <c r="V67" s="195"/>
      <c r="W67" s="195"/>
      <c r="X67" s="161"/>
      <c r="Y67" s="196"/>
      <c r="Z67" s="161" t="s">
        <v>7</v>
      </c>
      <c r="AA67" s="696">
        <f>IF(D52=TRUE,AA64,AA61)</f>
        <v>0</v>
      </c>
      <c r="AB67" s="696"/>
      <c r="AC67" s="696"/>
      <c r="AD67" s="197" t="s">
        <v>24</v>
      </c>
    </row>
    <row r="68" spans="1:45" ht="18.75" customHeight="1">
      <c r="A68" s="128"/>
      <c r="B68" s="128"/>
      <c r="C68" s="128"/>
      <c r="D68" s="128"/>
      <c r="E68" s="128"/>
      <c r="F68" s="128"/>
      <c r="G68" s="128"/>
      <c r="H68" s="128"/>
      <c r="I68" s="128"/>
      <c r="J68" s="128"/>
      <c r="K68" s="128"/>
      <c r="L68" s="128"/>
      <c r="M68" s="128"/>
      <c r="N68" s="163" t="s">
        <v>146</v>
      </c>
      <c r="O68" s="164"/>
      <c r="P68" s="602">
        <f ca="1">+海外投資保険再投資企業てん補申請書!E42+P59+P65</f>
        <v>0</v>
      </c>
      <c r="Q68" s="602"/>
      <c r="R68" s="602"/>
      <c r="S68" s="145">
        <f t="shared" si="1"/>
        <v>0</v>
      </c>
      <c r="T68" s="198"/>
      <c r="U68" s="198"/>
      <c r="V68" s="199"/>
      <c r="W68" s="198"/>
      <c r="X68" s="199"/>
      <c r="Y68" s="198"/>
      <c r="Z68" s="199"/>
      <c r="AA68" s="605"/>
      <c r="AB68" s="605"/>
      <c r="AC68" s="605"/>
      <c r="AD68" s="200"/>
    </row>
    <row r="69" spans="1:45" ht="18.75" customHeight="1">
      <c r="A69" s="128"/>
      <c r="B69" s="128"/>
      <c r="C69" s="128"/>
      <c r="D69" s="128"/>
      <c r="E69" s="128"/>
      <c r="F69" s="128"/>
      <c r="G69" s="128"/>
      <c r="H69" s="128"/>
      <c r="I69" s="128"/>
      <c r="J69" s="128"/>
      <c r="K69" s="128"/>
      <c r="L69" s="128"/>
      <c r="M69" s="128"/>
      <c r="N69" s="163" t="s">
        <v>147</v>
      </c>
      <c r="O69" s="164"/>
      <c r="P69" s="602">
        <f ca="1">海外投資保険再投資企業てん補申請書!E43+P60+P66</f>
        <v>0</v>
      </c>
      <c r="Q69" s="602"/>
      <c r="R69" s="602"/>
      <c r="S69" s="145">
        <f t="shared" si="1"/>
        <v>0</v>
      </c>
      <c r="T69" s="198"/>
      <c r="U69" s="198"/>
      <c r="V69" s="198"/>
      <c r="W69" s="198"/>
      <c r="X69" s="198"/>
      <c r="Y69" s="198"/>
      <c r="Z69" s="199"/>
      <c r="AA69" s="605"/>
      <c r="AB69" s="605"/>
      <c r="AC69" s="605"/>
      <c r="AD69" s="200"/>
    </row>
    <row r="70" spans="1:45" ht="18.75" customHeight="1">
      <c r="A70" s="128"/>
      <c r="B70" s="128"/>
      <c r="C70" s="128"/>
      <c r="D70" s="128"/>
      <c r="E70" s="128"/>
      <c r="F70" s="128"/>
      <c r="G70" s="128"/>
      <c r="H70" s="128"/>
      <c r="I70" s="128"/>
      <c r="J70" s="128"/>
      <c r="K70" s="128"/>
      <c r="L70" s="128"/>
      <c r="M70" s="128"/>
      <c r="N70" s="178" t="s">
        <v>7</v>
      </c>
      <c r="O70" s="179"/>
      <c r="P70" s="603">
        <f ca="1">SUM(P68:R69)</f>
        <v>0</v>
      </c>
      <c r="Q70" s="604"/>
      <c r="R70" s="604"/>
      <c r="S70" s="184">
        <f t="shared" si="1"/>
        <v>0</v>
      </c>
      <c r="T70" s="198"/>
      <c r="U70" s="198"/>
      <c r="V70" s="198"/>
      <c r="W70" s="124"/>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row>
    <row r="71" spans="1:45" ht="18.75" customHeight="1">
      <c r="W71" s="124"/>
    </row>
    <row r="72" spans="1:45" ht="18.75" customHeight="1">
      <c r="W72" s="124"/>
    </row>
    <row r="73" spans="1:45" ht="18.75" customHeight="1">
      <c r="W73" s="124"/>
    </row>
    <row r="74" spans="1:45" ht="18.75" customHeight="1">
      <c r="W74" s="124"/>
    </row>
    <row r="75" spans="1:45" ht="18.75" customHeight="1">
      <c r="W75" s="124"/>
    </row>
    <row r="76" spans="1:45" ht="18.75" customHeight="1">
      <c r="W76" s="124"/>
    </row>
    <row r="77" spans="1:45" ht="18.75" customHeight="1">
      <c r="W77" s="124"/>
    </row>
    <row r="78" spans="1:45" ht="18.75" customHeight="1">
      <c r="W78" s="124"/>
    </row>
    <row r="79" spans="1:45" ht="18.75" customHeight="1">
      <c r="W79" s="124"/>
      <c r="X79" s="124"/>
      <c r="Y79" s="124"/>
      <c r="Z79" s="124"/>
      <c r="AA79" s="124"/>
      <c r="AB79" s="124"/>
      <c r="AC79" s="124"/>
      <c r="AD79" s="124"/>
      <c r="AE79" s="124"/>
      <c r="AF79" s="124"/>
      <c r="AG79" s="124"/>
      <c r="AH79" s="124"/>
      <c r="AI79" s="124"/>
      <c r="AJ79" s="124"/>
      <c r="AK79" s="124"/>
      <c r="AL79" s="124"/>
      <c r="AM79" s="124"/>
      <c r="AN79" s="124"/>
      <c r="AO79" s="124"/>
      <c r="AP79" s="124"/>
      <c r="AQ79" s="124"/>
      <c r="AR79" s="124"/>
      <c r="AS79" s="124"/>
    </row>
    <row r="80" spans="1:45" ht="18.75" customHeight="1">
      <c r="W80" s="124"/>
      <c r="X80" s="124"/>
      <c r="Y80" s="124"/>
      <c r="Z80" s="124"/>
      <c r="AA80" s="124"/>
      <c r="AB80" s="124"/>
      <c r="AC80" s="124"/>
      <c r="AD80" s="124"/>
      <c r="AE80" s="124"/>
      <c r="AF80" s="124"/>
      <c r="AG80" s="124"/>
      <c r="AH80" s="124"/>
      <c r="AI80" s="124"/>
      <c r="AJ80" s="124"/>
      <c r="AK80" s="124"/>
      <c r="AL80" s="124"/>
      <c r="AM80" s="124"/>
      <c r="AN80" s="124"/>
      <c r="AO80" s="124"/>
      <c r="AP80" s="124"/>
      <c r="AQ80" s="124"/>
      <c r="AR80" s="124"/>
      <c r="AS80" s="124"/>
    </row>
    <row r="81" spans="23:45" ht="18.75" customHeight="1">
      <c r="W81" s="124"/>
      <c r="X81" s="124"/>
      <c r="Y81" s="124"/>
      <c r="Z81" s="124"/>
      <c r="AA81" s="124"/>
      <c r="AB81" s="124"/>
      <c r="AC81" s="124"/>
      <c r="AD81" s="124"/>
      <c r="AE81" s="124"/>
      <c r="AF81" s="124"/>
      <c r="AG81" s="124"/>
      <c r="AH81" s="124"/>
      <c r="AI81" s="124"/>
      <c r="AJ81" s="124"/>
      <c r="AK81" s="124"/>
      <c r="AL81" s="124"/>
      <c r="AM81" s="124"/>
      <c r="AN81" s="124"/>
      <c r="AO81" s="124"/>
      <c r="AP81" s="124"/>
      <c r="AQ81" s="124"/>
      <c r="AR81" s="124"/>
      <c r="AS81" s="124"/>
    </row>
    <row r="82" spans="23:45" ht="18.75" customHeight="1">
      <c r="W82" s="124"/>
      <c r="X82" s="125"/>
      <c r="Y82" s="124"/>
      <c r="Z82" s="124"/>
      <c r="AA82" s="124"/>
      <c r="AB82" s="124"/>
      <c r="AC82" s="124"/>
      <c r="AD82" s="124"/>
      <c r="AE82" s="124"/>
      <c r="AF82" s="124"/>
      <c r="AG82" s="124"/>
      <c r="AH82" s="124"/>
      <c r="AI82" s="124"/>
      <c r="AJ82" s="124"/>
      <c r="AK82" s="124"/>
      <c r="AL82" s="124"/>
      <c r="AM82" s="124"/>
      <c r="AN82" s="124"/>
      <c r="AO82" s="124"/>
      <c r="AP82" s="124"/>
      <c r="AQ82" s="124"/>
      <c r="AR82" s="124"/>
      <c r="AS82" s="124"/>
    </row>
    <row r="83" spans="23:45" ht="18.75" customHeight="1">
      <c r="W83" s="124"/>
      <c r="X83" s="124"/>
      <c r="Y83" s="124"/>
      <c r="Z83" s="124"/>
      <c r="AA83" s="124"/>
      <c r="AB83" s="124"/>
      <c r="AC83" s="124"/>
      <c r="AD83" s="124"/>
      <c r="AE83" s="124"/>
      <c r="AF83" s="124"/>
      <c r="AG83" s="124"/>
      <c r="AH83" s="124"/>
      <c r="AI83" s="124"/>
      <c r="AJ83" s="124"/>
      <c r="AK83" s="124"/>
      <c r="AL83" s="124"/>
      <c r="AM83" s="124"/>
      <c r="AN83" s="124"/>
      <c r="AO83" s="124"/>
      <c r="AP83" s="124"/>
      <c r="AQ83" s="124"/>
      <c r="AR83" s="124"/>
      <c r="AS83" s="124"/>
    </row>
    <row r="84" spans="23:45" ht="18.75" customHeight="1">
      <c r="W84" s="124"/>
      <c r="X84" s="124"/>
      <c r="Y84" s="124"/>
      <c r="Z84" s="124"/>
      <c r="AA84" s="124"/>
      <c r="AB84" s="124"/>
      <c r="AC84" s="124"/>
      <c r="AD84" s="124"/>
      <c r="AE84" s="124"/>
      <c r="AF84" s="124"/>
      <c r="AG84" s="124"/>
      <c r="AH84" s="124"/>
      <c r="AI84" s="124"/>
      <c r="AJ84" s="124"/>
      <c r="AK84" s="124"/>
      <c r="AL84" s="124"/>
      <c r="AM84" s="124"/>
      <c r="AN84" s="124"/>
      <c r="AO84" s="124"/>
      <c r="AP84" s="124"/>
      <c r="AQ84" s="124"/>
      <c r="AR84" s="124"/>
      <c r="AS84" s="124"/>
    </row>
    <row r="85" spans="23:45" ht="18.75" customHeight="1">
      <c r="W85" s="124"/>
      <c r="X85" s="124"/>
      <c r="Y85" s="124"/>
      <c r="Z85" s="124"/>
      <c r="AA85" s="124"/>
      <c r="AB85" s="124"/>
      <c r="AC85" s="124"/>
      <c r="AD85" s="124"/>
      <c r="AE85" s="124"/>
      <c r="AF85" s="124"/>
      <c r="AG85" s="124"/>
      <c r="AH85" s="124"/>
      <c r="AI85" s="124"/>
      <c r="AJ85" s="124"/>
      <c r="AK85" s="124"/>
      <c r="AL85" s="124"/>
      <c r="AM85" s="123"/>
      <c r="AN85" s="123"/>
      <c r="AO85" s="123"/>
      <c r="AP85" s="123"/>
      <c r="AQ85" s="123"/>
      <c r="AR85" s="123"/>
      <c r="AS85" s="123"/>
    </row>
    <row r="86" spans="23:45" ht="18.75" customHeight="1">
      <c r="W86" s="124"/>
      <c r="X86" s="124"/>
      <c r="Y86" s="124"/>
      <c r="Z86" s="124"/>
      <c r="AA86" s="124"/>
      <c r="AB86" s="124"/>
      <c r="AC86" s="124"/>
      <c r="AD86" s="124"/>
      <c r="AE86" s="124"/>
      <c r="AF86" s="124"/>
      <c r="AG86" s="124"/>
      <c r="AH86" s="124"/>
      <c r="AI86" s="124"/>
      <c r="AJ86" s="124"/>
      <c r="AK86" s="124"/>
      <c r="AL86" s="124"/>
      <c r="AM86" s="123"/>
      <c r="AN86" s="123"/>
      <c r="AO86" s="123"/>
      <c r="AP86" s="123"/>
      <c r="AQ86" s="123"/>
      <c r="AR86" s="123"/>
      <c r="AS86" s="123"/>
    </row>
    <row r="87" spans="23:45" ht="18.75" customHeight="1">
      <c r="W87" s="124"/>
      <c r="X87" s="124"/>
      <c r="Y87" s="124"/>
      <c r="Z87" s="124"/>
      <c r="AA87" s="124"/>
      <c r="AB87" s="124"/>
      <c r="AC87" s="124"/>
      <c r="AD87" s="124"/>
      <c r="AE87" s="124"/>
      <c r="AF87" s="124"/>
      <c r="AG87" s="124"/>
      <c r="AH87" s="124"/>
      <c r="AI87" s="124"/>
      <c r="AJ87" s="124"/>
      <c r="AK87" s="124"/>
      <c r="AL87" s="124"/>
      <c r="AM87" s="124"/>
      <c r="AN87" s="124"/>
      <c r="AO87" s="124"/>
      <c r="AP87" s="124"/>
      <c r="AQ87" s="124"/>
      <c r="AR87" s="124"/>
      <c r="AS87" s="124"/>
    </row>
    <row r="88" spans="23:45" ht="18.75" customHeight="1">
      <c r="W88" s="124"/>
      <c r="X88" s="126"/>
      <c r="Y88" s="124"/>
      <c r="Z88" s="124"/>
      <c r="AA88" s="124"/>
      <c r="AB88" s="124"/>
      <c r="AC88" s="124"/>
      <c r="AD88" s="124"/>
      <c r="AE88" s="124"/>
      <c r="AF88" s="124"/>
      <c r="AG88" s="124"/>
      <c r="AH88" s="124"/>
      <c r="AI88" s="124"/>
      <c r="AJ88" s="124"/>
      <c r="AK88" s="123"/>
      <c r="AL88" s="123"/>
      <c r="AM88" s="124"/>
      <c r="AN88" s="124"/>
      <c r="AO88" s="124"/>
      <c r="AP88" s="124"/>
      <c r="AQ88" s="124"/>
      <c r="AR88" s="124"/>
      <c r="AS88" s="124"/>
    </row>
    <row r="89" spans="23:45" ht="18.75" customHeight="1">
      <c r="W89" s="124"/>
      <c r="X89" s="124"/>
      <c r="Y89" s="124"/>
      <c r="Z89" s="124"/>
      <c r="AA89" s="124"/>
      <c r="AB89" s="124"/>
      <c r="AC89" s="124"/>
      <c r="AD89" s="124"/>
      <c r="AE89" s="124"/>
      <c r="AF89" s="124"/>
      <c r="AG89" s="124"/>
      <c r="AH89" s="124"/>
      <c r="AI89" s="124"/>
      <c r="AJ89" s="124"/>
      <c r="AK89" s="124"/>
      <c r="AL89" s="124"/>
      <c r="AM89" s="124"/>
      <c r="AN89" s="124"/>
      <c r="AO89" s="124"/>
      <c r="AP89" s="124"/>
      <c r="AQ89" s="124"/>
      <c r="AR89" s="124"/>
      <c r="AS89" s="124"/>
    </row>
    <row r="90" spans="23:45" ht="18.75" customHeight="1">
      <c r="W90" s="124"/>
      <c r="X90" s="124"/>
      <c r="Y90" s="124"/>
      <c r="Z90" s="124"/>
      <c r="AA90" s="124"/>
      <c r="AB90" s="124"/>
      <c r="AC90" s="124"/>
      <c r="AD90" s="124"/>
      <c r="AE90" s="124"/>
      <c r="AF90" s="124"/>
      <c r="AG90" s="124"/>
      <c r="AH90" s="124"/>
      <c r="AI90" s="124"/>
      <c r="AJ90" s="124"/>
      <c r="AK90" s="124"/>
      <c r="AL90" s="124"/>
      <c r="AM90" s="124"/>
      <c r="AN90" s="124"/>
      <c r="AO90" s="124"/>
      <c r="AP90" s="124"/>
      <c r="AQ90" s="124"/>
      <c r="AR90" s="124"/>
      <c r="AS90" s="124"/>
    </row>
  </sheetData>
  <sheetProtection algorithmName="SHA-512" hashValue="vZRSBLfXj+pryT1FIKQz5ibb4d3HB62fqaQldvSQpBhjsO3ft7361pYxB4JfiGzoPA5ln3GrFFEr17PQLOzNLw==" saltValue="3oRwso0FjKPZhUX+8U7kAw==" spinCount="100000" sheet="1" formatCells="0" formatColumns="0" formatRows="0"/>
  <mergeCells count="204">
    <mergeCell ref="R1:U1"/>
    <mergeCell ref="AA66:AC66"/>
    <mergeCell ref="AA67:AC67"/>
    <mergeCell ref="R43:T43"/>
    <mergeCell ref="AA59:AC59"/>
    <mergeCell ref="AA60:AC60"/>
    <mergeCell ref="AA63:AC63"/>
    <mergeCell ref="AA64:AC64"/>
    <mergeCell ref="AA54:AC54"/>
    <mergeCell ref="V63:X63"/>
    <mergeCell ref="P39:U41"/>
    <mergeCell ref="X7:AA7"/>
    <mergeCell ref="X11:AA11"/>
    <mergeCell ref="AC29:AE29"/>
    <mergeCell ref="X33:AA33"/>
    <mergeCell ref="Z31:AB31"/>
    <mergeCell ref="X31:Y31"/>
    <mergeCell ref="AC30:AE30"/>
    <mergeCell ref="AC31:AE31"/>
    <mergeCell ref="AC28:AE28"/>
    <mergeCell ref="X36:AA36"/>
    <mergeCell ref="X39:AA39"/>
    <mergeCell ref="N61:O61"/>
    <mergeCell ref="Y58:Z58"/>
    <mergeCell ref="Y48:AD48"/>
    <mergeCell ref="AA50:AC50"/>
    <mergeCell ref="AA51:AC51"/>
    <mergeCell ref="AA52:AC52"/>
    <mergeCell ref="AA53:AC53"/>
    <mergeCell ref="AA65:AC65"/>
    <mergeCell ref="AA61:AC61"/>
    <mergeCell ref="AA62:AC62"/>
    <mergeCell ref="AA58:AC58"/>
    <mergeCell ref="Y49:Z49"/>
    <mergeCell ref="Y54:Z54"/>
    <mergeCell ref="AA55:AC55"/>
    <mergeCell ref="AA56:AC56"/>
    <mergeCell ref="AA57:AC57"/>
    <mergeCell ref="Y50:Z50"/>
    <mergeCell ref="Y51:Z51"/>
    <mergeCell ref="T59:X59"/>
    <mergeCell ref="U58:X58"/>
    <mergeCell ref="N58:O58"/>
    <mergeCell ref="P58:R58"/>
    <mergeCell ref="N53:O53"/>
    <mergeCell ref="N54:O54"/>
    <mergeCell ref="N55:O55"/>
    <mergeCell ref="N57:O57"/>
    <mergeCell ref="Y55:Z55"/>
    <mergeCell ref="Y56:Z56"/>
    <mergeCell ref="Y57:Z57"/>
    <mergeCell ref="U52:X52"/>
    <mergeCell ref="Y52:Z52"/>
    <mergeCell ref="Y53:Z53"/>
    <mergeCell ref="P8:Q8"/>
    <mergeCell ref="X29:Y29"/>
    <mergeCell ref="R12:T12"/>
    <mergeCell ref="R10:T10"/>
    <mergeCell ref="S11:T11"/>
    <mergeCell ref="P20:Q20"/>
    <mergeCell ref="A7:C7"/>
    <mergeCell ref="D7:I7"/>
    <mergeCell ref="J7:O7"/>
    <mergeCell ref="P7:U7"/>
    <mergeCell ref="R8:T8"/>
    <mergeCell ref="A8:C8"/>
    <mergeCell ref="D8:E8"/>
    <mergeCell ref="F8:H8"/>
    <mergeCell ref="J8:K8"/>
    <mergeCell ref="L8:N8"/>
    <mergeCell ref="A9:C9"/>
    <mergeCell ref="F10:H10"/>
    <mergeCell ref="L14:N14"/>
    <mergeCell ref="P14:Q14"/>
    <mergeCell ref="R14:T14"/>
    <mergeCell ref="D15:I17"/>
    <mergeCell ref="J15:O17"/>
    <mergeCell ref="P15:U17"/>
    <mergeCell ref="D14:E14"/>
    <mergeCell ref="F14:H14"/>
    <mergeCell ref="A14:C14"/>
    <mergeCell ref="L10:N10"/>
    <mergeCell ref="G11:H11"/>
    <mergeCell ref="M11:N11"/>
    <mergeCell ref="F12:H12"/>
    <mergeCell ref="L12:N12"/>
    <mergeCell ref="J14:K14"/>
    <mergeCell ref="A13:C13"/>
    <mergeCell ref="A19:C19"/>
    <mergeCell ref="D19:I19"/>
    <mergeCell ref="J19:O19"/>
    <mergeCell ref="P19:U19"/>
    <mergeCell ref="A20:C20"/>
    <mergeCell ref="D20:E20"/>
    <mergeCell ref="F20:H20"/>
    <mergeCell ref="J20:K20"/>
    <mergeCell ref="L20:N20"/>
    <mergeCell ref="F26:H26"/>
    <mergeCell ref="J26:K26"/>
    <mergeCell ref="L26:N26"/>
    <mergeCell ref="P26:Q26"/>
    <mergeCell ref="A25:C25"/>
    <mergeCell ref="X30:Y30"/>
    <mergeCell ref="Z30:AB30"/>
    <mergeCell ref="R20:T20"/>
    <mergeCell ref="A21:C21"/>
    <mergeCell ref="F22:H22"/>
    <mergeCell ref="L22:N22"/>
    <mergeCell ref="R22:T22"/>
    <mergeCell ref="G23:H23"/>
    <mergeCell ref="M23:N23"/>
    <mergeCell ref="S23:T23"/>
    <mergeCell ref="Z29:AB29"/>
    <mergeCell ref="I43:K43"/>
    <mergeCell ref="L43:N43"/>
    <mergeCell ref="A38:C38"/>
    <mergeCell ref="A43:D43"/>
    <mergeCell ref="E43:G43"/>
    <mergeCell ref="F36:H36"/>
    <mergeCell ref="L36:N36"/>
    <mergeCell ref="F32:H32"/>
    <mergeCell ref="L32:N32"/>
    <mergeCell ref="J32:K32"/>
    <mergeCell ref="M35:N35"/>
    <mergeCell ref="A37:C37"/>
    <mergeCell ref="A33:C33"/>
    <mergeCell ref="F34:H34"/>
    <mergeCell ref="L34:N34"/>
    <mergeCell ref="G35:H35"/>
    <mergeCell ref="A32:C32"/>
    <mergeCell ref="D32:E32"/>
    <mergeCell ref="D39:I41"/>
    <mergeCell ref="J39:O41"/>
    <mergeCell ref="F38:H38"/>
    <mergeCell ref="A5:B5"/>
    <mergeCell ref="L38:N38"/>
    <mergeCell ref="J38:K38"/>
    <mergeCell ref="P38:Q38"/>
    <mergeCell ref="D38:E38"/>
    <mergeCell ref="P32:Q32"/>
    <mergeCell ref="R36:T36"/>
    <mergeCell ref="R34:T34"/>
    <mergeCell ref="A31:C31"/>
    <mergeCell ref="D31:I31"/>
    <mergeCell ref="J31:O31"/>
    <mergeCell ref="P31:U31"/>
    <mergeCell ref="D27:I29"/>
    <mergeCell ref="J27:O29"/>
    <mergeCell ref="P27:U29"/>
    <mergeCell ref="L24:N24"/>
    <mergeCell ref="R24:T24"/>
    <mergeCell ref="F24:H24"/>
    <mergeCell ref="A26:C26"/>
    <mergeCell ref="D26:E26"/>
    <mergeCell ref="S35:T35"/>
    <mergeCell ref="R32:T32"/>
    <mergeCell ref="R26:T26"/>
    <mergeCell ref="R38:T38"/>
    <mergeCell ref="A44:D44"/>
    <mergeCell ref="U57:X57"/>
    <mergeCell ref="N50:O50"/>
    <mergeCell ref="N51:O51"/>
    <mergeCell ref="N52:O52"/>
    <mergeCell ref="U50:X50"/>
    <mergeCell ref="P53:R53"/>
    <mergeCell ref="U53:X53"/>
    <mergeCell ref="U54:X54"/>
    <mergeCell ref="U55:X55"/>
    <mergeCell ref="D53:F53"/>
    <mergeCell ref="P54:R54"/>
    <mergeCell ref="P55:R55"/>
    <mergeCell ref="P56:R56"/>
    <mergeCell ref="T48:X48"/>
    <mergeCell ref="N56:O56"/>
    <mergeCell ref="P50:R50"/>
    <mergeCell ref="P51:R51"/>
    <mergeCell ref="P52:R52"/>
    <mergeCell ref="P48:S48"/>
    <mergeCell ref="P57:R57"/>
    <mergeCell ref="U51:X51"/>
    <mergeCell ref="R44:T44"/>
    <mergeCell ref="D52:F52"/>
    <mergeCell ref="P68:R68"/>
    <mergeCell ref="P69:R69"/>
    <mergeCell ref="P70:R70"/>
    <mergeCell ref="AA68:AC68"/>
    <mergeCell ref="AA69:AC69"/>
    <mergeCell ref="P65:R65"/>
    <mergeCell ref="P66:R66"/>
    <mergeCell ref="U56:X56"/>
    <mergeCell ref="P61:R61"/>
    <mergeCell ref="P59:R59"/>
    <mergeCell ref="T62:X62"/>
    <mergeCell ref="P60:R60"/>
    <mergeCell ref="AF29:AH29"/>
    <mergeCell ref="X27:Y27"/>
    <mergeCell ref="Z27:AB27"/>
    <mergeCell ref="AC27:AE27"/>
    <mergeCell ref="AF27:AH27"/>
    <mergeCell ref="X28:Y28"/>
    <mergeCell ref="Z28:AB28"/>
    <mergeCell ref="AF28:AH28"/>
    <mergeCell ref="AF31:AH31"/>
    <mergeCell ref="AF30:AH30"/>
  </mergeCells>
  <phoneticPr fontId="2"/>
  <hyperlinks>
    <hyperlink ref="AG9" r:id="rId1" xr:uid="{00000000-0004-0000-0100-000000000000}"/>
  </hyperlinks>
  <printOptions horizontalCentered="1"/>
  <pageMargins left="0.43307086614173229" right="0.23622047244094491" top="0.55118110236220474" bottom="0.55118110236220474" header="0.31496062992125984" footer="0.31496062992125984"/>
  <pageSetup paperSize="9" fitToHeight="0" orientation="portrait" r:id="rId2"/>
  <headerFooter>
    <oddFooter>&amp;R&amp;8 2025年4月1日更新</oddFooter>
  </headerFooter>
  <rowBreaks count="1" manualBreakCount="1">
    <brk id="44" max="21" man="1"/>
  </rowBreaks>
  <drawing r:id="rId3"/>
  <legacyDrawing r:id="rId4"/>
  <mc:AlternateContent xmlns:mc="http://schemas.openxmlformats.org/markup-compatibility/2006">
    <mc:Choice Requires="x14">
      <controls>
        <mc:AlternateContent xmlns:mc="http://schemas.openxmlformats.org/markup-compatibility/2006">
          <mc:Choice Requires="x14">
            <control shapeId="4365" r:id="rId5" name="Check Box 269">
              <controlPr locked="0" defaultSize="0" autoFill="0" autoLine="0" autoPict="0" altText="申込人と同じ">
                <anchor moveWithCells="1">
                  <from>
                    <xdr:col>3</xdr:col>
                    <xdr:colOff>57150</xdr:colOff>
                    <xdr:row>4</xdr:row>
                    <xdr:rowOff>0</xdr:rowOff>
                  </from>
                  <to>
                    <xdr:col>6</xdr:col>
                    <xdr:colOff>247650</xdr:colOff>
                    <xdr:row>5</xdr:row>
                    <xdr:rowOff>0</xdr:rowOff>
                  </to>
                </anchor>
              </controlPr>
            </control>
          </mc:Choice>
        </mc:AlternateContent>
        <mc:AlternateContent xmlns:mc="http://schemas.openxmlformats.org/markup-compatibility/2006">
          <mc:Choice Requires="x14">
            <control shapeId="4366" r:id="rId6" name="Check Box 270">
              <controlPr locked="0" defaultSize="0" autoFill="0" autoLine="0" autoPict="0" altText="申込人と同じ">
                <anchor moveWithCells="1">
                  <from>
                    <xdr:col>8</xdr:col>
                    <xdr:colOff>161925</xdr:colOff>
                    <xdr:row>4</xdr:row>
                    <xdr:rowOff>0</xdr:rowOff>
                  </from>
                  <to>
                    <xdr:col>11</xdr:col>
                    <xdr:colOff>276225</xdr:colOff>
                    <xdr:row>5</xdr:row>
                    <xdr:rowOff>0</xdr:rowOff>
                  </to>
                </anchor>
              </controlPr>
            </control>
          </mc:Choice>
        </mc:AlternateContent>
        <mc:AlternateContent xmlns:mc="http://schemas.openxmlformats.org/markup-compatibility/2006">
          <mc:Choice Requires="x14">
            <control shapeId="4367" r:id="rId7" name="Check Box 271">
              <controlPr locked="0" defaultSize="0" autoFill="0" autoLine="0" autoPict="0" altText="申込人と同じ">
                <anchor moveWithCells="1">
                  <from>
                    <xdr:col>13</xdr:col>
                    <xdr:colOff>200025</xdr:colOff>
                    <xdr:row>4</xdr:row>
                    <xdr:rowOff>0</xdr:rowOff>
                  </from>
                  <to>
                    <xdr:col>16</xdr:col>
                    <xdr:colOff>104775</xdr:colOff>
                    <xdr:row>5</xdr:row>
                    <xdr:rowOff>0</xdr:rowOff>
                  </to>
                </anchor>
              </controlPr>
            </control>
          </mc:Choice>
        </mc:AlternateContent>
        <mc:AlternateContent xmlns:mc="http://schemas.openxmlformats.org/markup-compatibility/2006">
          <mc:Choice Requires="x14">
            <control shapeId="4368" r:id="rId8" name="Check Box 272">
              <controlPr locked="0" defaultSize="0" autoFill="0" autoLine="0" autoPict="0" altText="申込人と同じ">
                <anchor moveWithCells="1">
                  <from>
                    <xdr:col>17</xdr:col>
                    <xdr:colOff>266700</xdr:colOff>
                    <xdr:row>4</xdr:row>
                    <xdr:rowOff>0</xdr:rowOff>
                  </from>
                  <to>
                    <xdr:col>20</xdr:col>
                    <xdr:colOff>85725</xdr:colOff>
                    <xdr:row>5</xdr:row>
                    <xdr:rowOff>0</xdr:rowOff>
                  </to>
                </anchor>
              </controlPr>
            </control>
          </mc:Choice>
        </mc:AlternateContent>
        <mc:AlternateContent xmlns:mc="http://schemas.openxmlformats.org/markup-compatibility/2006">
          <mc:Choice Requires="x14">
            <control shapeId="4789" r:id="rId9" name="Option Button 693">
              <controlPr defaultSize="0" autoFill="0" autoLine="0" autoPict="0">
                <anchor moveWithCells="1">
                  <from>
                    <xdr:col>3</xdr:col>
                    <xdr:colOff>180975</xdr:colOff>
                    <xdr:row>12</xdr:row>
                    <xdr:rowOff>19050</xdr:rowOff>
                  </from>
                  <to>
                    <xdr:col>4</xdr:col>
                    <xdr:colOff>123825</xdr:colOff>
                    <xdr:row>13</xdr:row>
                    <xdr:rowOff>0</xdr:rowOff>
                  </to>
                </anchor>
              </controlPr>
            </control>
          </mc:Choice>
        </mc:AlternateContent>
        <mc:AlternateContent xmlns:mc="http://schemas.openxmlformats.org/markup-compatibility/2006">
          <mc:Choice Requires="x14">
            <control shapeId="4790" r:id="rId10" name="Option Button 694">
              <controlPr defaultSize="0" autoFill="0" autoLine="0" autoPict="0">
                <anchor moveWithCells="1">
                  <from>
                    <xdr:col>6</xdr:col>
                    <xdr:colOff>0</xdr:colOff>
                    <xdr:row>12</xdr:row>
                    <xdr:rowOff>19050</xdr:rowOff>
                  </from>
                  <to>
                    <xdr:col>6</xdr:col>
                    <xdr:colOff>285750</xdr:colOff>
                    <xdr:row>13</xdr:row>
                    <xdr:rowOff>0</xdr:rowOff>
                  </to>
                </anchor>
              </controlPr>
            </control>
          </mc:Choice>
        </mc:AlternateContent>
        <mc:AlternateContent xmlns:mc="http://schemas.openxmlformats.org/markup-compatibility/2006">
          <mc:Choice Requires="x14">
            <control shapeId="4817" r:id="rId11" name="Option Button 721">
              <controlPr defaultSize="0" autoFill="0" autoLine="0" autoPict="0">
                <anchor moveWithCells="1">
                  <from>
                    <xdr:col>3</xdr:col>
                    <xdr:colOff>180975</xdr:colOff>
                    <xdr:row>24</xdr:row>
                    <xdr:rowOff>19050</xdr:rowOff>
                  </from>
                  <to>
                    <xdr:col>4</xdr:col>
                    <xdr:colOff>123825</xdr:colOff>
                    <xdr:row>25</xdr:row>
                    <xdr:rowOff>0</xdr:rowOff>
                  </to>
                </anchor>
              </controlPr>
            </control>
          </mc:Choice>
        </mc:AlternateContent>
        <mc:AlternateContent xmlns:mc="http://schemas.openxmlformats.org/markup-compatibility/2006">
          <mc:Choice Requires="x14">
            <control shapeId="4818" r:id="rId12" name="Option Button 722">
              <controlPr defaultSize="0" autoFill="0" autoLine="0" autoPict="0">
                <anchor moveWithCells="1">
                  <from>
                    <xdr:col>3</xdr:col>
                    <xdr:colOff>180975</xdr:colOff>
                    <xdr:row>36</xdr:row>
                    <xdr:rowOff>19050</xdr:rowOff>
                  </from>
                  <to>
                    <xdr:col>4</xdr:col>
                    <xdr:colOff>123825</xdr:colOff>
                    <xdr:row>37</xdr:row>
                    <xdr:rowOff>0</xdr:rowOff>
                  </to>
                </anchor>
              </controlPr>
            </control>
          </mc:Choice>
        </mc:AlternateContent>
        <mc:AlternateContent xmlns:mc="http://schemas.openxmlformats.org/markup-compatibility/2006">
          <mc:Choice Requires="x14">
            <control shapeId="4819" r:id="rId13" name="Option Button 723">
              <controlPr defaultSize="0" autoFill="0" autoLine="0" autoPict="0">
                <anchor moveWithCells="1">
                  <from>
                    <xdr:col>9</xdr:col>
                    <xdr:colOff>200025</xdr:colOff>
                    <xdr:row>12</xdr:row>
                    <xdr:rowOff>19050</xdr:rowOff>
                  </from>
                  <to>
                    <xdr:col>10</xdr:col>
                    <xdr:colOff>142875</xdr:colOff>
                    <xdr:row>13</xdr:row>
                    <xdr:rowOff>0</xdr:rowOff>
                  </to>
                </anchor>
              </controlPr>
            </control>
          </mc:Choice>
        </mc:AlternateContent>
        <mc:AlternateContent xmlns:mc="http://schemas.openxmlformats.org/markup-compatibility/2006">
          <mc:Choice Requires="x14">
            <control shapeId="4820" r:id="rId14" name="Option Button 724">
              <controlPr defaultSize="0" autoFill="0" autoLine="0" autoPict="0">
                <anchor moveWithCells="1">
                  <from>
                    <xdr:col>15</xdr:col>
                    <xdr:colOff>200025</xdr:colOff>
                    <xdr:row>12</xdr:row>
                    <xdr:rowOff>19050</xdr:rowOff>
                  </from>
                  <to>
                    <xdr:col>16</xdr:col>
                    <xdr:colOff>142875</xdr:colOff>
                    <xdr:row>13</xdr:row>
                    <xdr:rowOff>0</xdr:rowOff>
                  </to>
                </anchor>
              </controlPr>
            </control>
          </mc:Choice>
        </mc:AlternateContent>
        <mc:AlternateContent xmlns:mc="http://schemas.openxmlformats.org/markup-compatibility/2006">
          <mc:Choice Requires="x14">
            <control shapeId="4821" r:id="rId15" name="Option Button 725">
              <controlPr defaultSize="0" autoFill="0" autoLine="0" autoPict="0">
                <anchor moveWithCells="1">
                  <from>
                    <xdr:col>15</xdr:col>
                    <xdr:colOff>200025</xdr:colOff>
                    <xdr:row>24</xdr:row>
                    <xdr:rowOff>19050</xdr:rowOff>
                  </from>
                  <to>
                    <xdr:col>16</xdr:col>
                    <xdr:colOff>142875</xdr:colOff>
                    <xdr:row>25</xdr:row>
                    <xdr:rowOff>0</xdr:rowOff>
                  </to>
                </anchor>
              </controlPr>
            </control>
          </mc:Choice>
        </mc:AlternateContent>
        <mc:AlternateContent xmlns:mc="http://schemas.openxmlformats.org/markup-compatibility/2006">
          <mc:Choice Requires="x14">
            <control shapeId="4822" r:id="rId16" name="Option Button 726">
              <controlPr defaultSize="0" autoFill="0" autoLine="0" autoPict="0">
                <anchor moveWithCells="1">
                  <from>
                    <xdr:col>9</xdr:col>
                    <xdr:colOff>200025</xdr:colOff>
                    <xdr:row>24</xdr:row>
                    <xdr:rowOff>19050</xdr:rowOff>
                  </from>
                  <to>
                    <xdr:col>10</xdr:col>
                    <xdr:colOff>142875</xdr:colOff>
                    <xdr:row>25</xdr:row>
                    <xdr:rowOff>0</xdr:rowOff>
                  </to>
                </anchor>
              </controlPr>
            </control>
          </mc:Choice>
        </mc:AlternateContent>
        <mc:AlternateContent xmlns:mc="http://schemas.openxmlformats.org/markup-compatibility/2006">
          <mc:Choice Requires="x14">
            <control shapeId="4823" r:id="rId17" name="Option Button 727">
              <controlPr defaultSize="0" autoFill="0" autoLine="0" autoPict="0">
                <anchor moveWithCells="1">
                  <from>
                    <xdr:col>9</xdr:col>
                    <xdr:colOff>200025</xdr:colOff>
                    <xdr:row>36</xdr:row>
                    <xdr:rowOff>19050</xdr:rowOff>
                  </from>
                  <to>
                    <xdr:col>10</xdr:col>
                    <xdr:colOff>142875</xdr:colOff>
                    <xdr:row>37</xdr:row>
                    <xdr:rowOff>0</xdr:rowOff>
                  </to>
                </anchor>
              </controlPr>
            </control>
          </mc:Choice>
        </mc:AlternateContent>
        <mc:AlternateContent xmlns:mc="http://schemas.openxmlformats.org/markup-compatibility/2006">
          <mc:Choice Requires="x14">
            <control shapeId="4824" r:id="rId18" name="Option Button 728">
              <controlPr defaultSize="0" autoFill="0" autoLine="0" autoPict="0">
                <anchor moveWithCells="1">
                  <from>
                    <xdr:col>15</xdr:col>
                    <xdr:colOff>200025</xdr:colOff>
                    <xdr:row>36</xdr:row>
                    <xdr:rowOff>19050</xdr:rowOff>
                  </from>
                  <to>
                    <xdr:col>16</xdr:col>
                    <xdr:colOff>142875</xdr:colOff>
                    <xdr:row>37</xdr:row>
                    <xdr:rowOff>0</xdr:rowOff>
                  </to>
                </anchor>
              </controlPr>
            </control>
          </mc:Choice>
        </mc:AlternateContent>
        <mc:AlternateContent xmlns:mc="http://schemas.openxmlformats.org/markup-compatibility/2006">
          <mc:Choice Requires="x14">
            <control shapeId="4825" r:id="rId19" name="Option Button 729">
              <controlPr defaultSize="0" autoFill="0" autoLine="0" autoPict="0">
                <anchor moveWithCells="1">
                  <from>
                    <xdr:col>12</xdr:col>
                    <xdr:colOff>19050</xdr:colOff>
                    <xdr:row>12</xdr:row>
                    <xdr:rowOff>19050</xdr:rowOff>
                  </from>
                  <to>
                    <xdr:col>12</xdr:col>
                    <xdr:colOff>304800</xdr:colOff>
                    <xdr:row>13</xdr:row>
                    <xdr:rowOff>0</xdr:rowOff>
                  </to>
                </anchor>
              </controlPr>
            </control>
          </mc:Choice>
        </mc:AlternateContent>
        <mc:AlternateContent xmlns:mc="http://schemas.openxmlformats.org/markup-compatibility/2006">
          <mc:Choice Requires="x14">
            <control shapeId="4826" r:id="rId20" name="Option Button 730">
              <controlPr defaultSize="0" autoFill="0" autoLine="0" autoPict="0">
                <anchor moveWithCells="1">
                  <from>
                    <xdr:col>17</xdr:col>
                    <xdr:colOff>323850</xdr:colOff>
                    <xdr:row>12</xdr:row>
                    <xdr:rowOff>9525</xdr:rowOff>
                  </from>
                  <to>
                    <xdr:col>18</xdr:col>
                    <xdr:colOff>266700</xdr:colOff>
                    <xdr:row>12</xdr:row>
                    <xdr:rowOff>228600</xdr:rowOff>
                  </to>
                </anchor>
              </controlPr>
            </control>
          </mc:Choice>
        </mc:AlternateContent>
        <mc:AlternateContent xmlns:mc="http://schemas.openxmlformats.org/markup-compatibility/2006">
          <mc:Choice Requires="x14">
            <control shapeId="4827" r:id="rId21" name="Option Button 731">
              <controlPr defaultSize="0" autoFill="0" autoLine="0" autoPict="0">
                <anchor moveWithCells="1">
                  <from>
                    <xdr:col>6</xdr:col>
                    <xdr:colOff>19050</xdr:colOff>
                    <xdr:row>24</xdr:row>
                    <xdr:rowOff>19050</xdr:rowOff>
                  </from>
                  <to>
                    <xdr:col>6</xdr:col>
                    <xdr:colOff>304800</xdr:colOff>
                    <xdr:row>25</xdr:row>
                    <xdr:rowOff>0</xdr:rowOff>
                  </to>
                </anchor>
              </controlPr>
            </control>
          </mc:Choice>
        </mc:AlternateContent>
        <mc:AlternateContent xmlns:mc="http://schemas.openxmlformats.org/markup-compatibility/2006">
          <mc:Choice Requires="x14">
            <control shapeId="4828" r:id="rId22" name="Option Button 732">
              <controlPr defaultSize="0" autoFill="0" autoLine="0" autoPict="0">
                <anchor moveWithCells="1">
                  <from>
                    <xdr:col>12</xdr:col>
                    <xdr:colOff>38100</xdr:colOff>
                    <xdr:row>24</xdr:row>
                    <xdr:rowOff>19050</xdr:rowOff>
                  </from>
                  <to>
                    <xdr:col>12</xdr:col>
                    <xdr:colOff>323850</xdr:colOff>
                    <xdr:row>25</xdr:row>
                    <xdr:rowOff>0</xdr:rowOff>
                  </to>
                </anchor>
              </controlPr>
            </control>
          </mc:Choice>
        </mc:AlternateContent>
        <mc:AlternateContent xmlns:mc="http://schemas.openxmlformats.org/markup-compatibility/2006">
          <mc:Choice Requires="x14">
            <control shapeId="4829" r:id="rId23" name="Option Button 733">
              <controlPr defaultSize="0" autoFill="0" autoLine="0" autoPict="0">
                <anchor moveWithCells="1">
                  <from>
                    <xdr:col>18</xdr:col>
                    <xdr:colOff>19050</xdr:colOff>
                    <xdr:row>24</xdr:row>
                    <xdr:rowOff>19050</xdr:rowOff>
                  </from>
                  <to>
                    <xdr:col>18</xdr:col>
                    <xdr:colOff>304800</xdr:colOff>
                    <xdr:row>25</xdr:row>
                    <xdr:rowOff>0</xdr:rowOff>
                  </to>
                </anchor>
              </controlPr>
            </control>
          </mc:Choice>
        </mc:AlternateContent>
        <mc:AlternateContent xmlns:mc="http://schemas.openxmlformats.org/markup-compatibility/2006">
          <mc:Choice Requires="x14">
            <control shapeId="4856" r:id="rId24" name="Option Button 760">
              <controlPr defaultSize="0" autoFill="0" autoLine="0" autoPict="0">
                <anchor moveWithCells="1">
                  <from>
                    <xdr:col>6</xdr:col>
                    <xdr:colOff>19050</xdr:colOff>
                    <xdr:row>36</xdr:row>
                    <xdr:rowOff>19050</xdr:rowOff>
                  </from>
                  <to>
                    <xdr:col>6</xdr:col>
                    <xdr:colOff>304800</xdr:colOff>
                    <xdr:row>37</xdr:row>
                    <xdr:rowOff>0</xdr:rowOff>
                  </to>
                </anchor>
              </controlPr>
            </control>
          </mc:Choice>
        </mc:AlternateContent>
        <mc:AlternateContent xmlns:mc="http://schemas.openxmlformats.org/markup-compatibility/2006">
          <mc:Choice Requires="x14">
            <control shapeId="4857" r:id="rId25" name="Option Button 761">
              <controlPr defaultSize="0" autoFill="0" autoLine="0" autoPict="0">
                <anchor moveWithCells="1">
                  <from>
                    <xdr:col>12</xdr:col>
                    <xdr:colOff>47625</xdr:colOff>
                    <xdr:row>36</xdr:row>
                    <xdr:rowOff>19050</xdr:rowOff>
                  </from>
                  <to>
                    <xdr:col>12</xdr:col>
                    <xdr:colOff>333375</xdr:colOff>
                    <xdr:row>37</xdr:row>
                    <xdr:rowOff>0</xdr:rowOff>
                  </to>
                </anchor>
              </controlPr>
            </control>
          </mc:Choice>
        </mc:AlternateContent>
        <mc:AlternateContent xmlns:mc="http://schemas.openxmlformats.org/markup-compatibility/2006">
          <mc:Choice Requires="x14">
            <control shapeId="4858" r:id="rId26" name="Option Button 762">
              <controlPr defaultSize="0" autoFill="0" autoLine="0" autoPict="0">
                <anchor moveWithCells="1">
                  <from>
                    <xdr:col>18</xdr:col>
                    <xdr:colOff>38100</xdr:colOff>
                    <xdr:row>36</xdr:row>
                    <xdr:rowOff>19050</xdr:rowOff>
                  </from>
                  <to>
                    <xdr:col>18</xdr:col>
                    <xdr:colOff>323850</xdr:colOff>
                    <xdr:row>37</xdr:row>
                    <xdr:rowOff>0</xdr:rowOff>
                  </to>
                </anchor>
              </controlPr>
            </control>
          </mc:Choice>
        </mc:AlternateContent>
        <mc:AlternateContent xmlns:mc="http://schemas.openxmlformats.org/markup-compatibility/2006">
          <mc:Choice Requires="x14">
            <control shapeId="4859" r:id="rId27" name="Group Box 763">
              <controlPr defaultSize="0" autoFill="0" autoPict="0">
                <anchor moveWithCells="1">
                  <from>
                    <xdr:col>3</xdr:col>
                    <xdr:colOff>0</xdr:colOff>
                    <xdr:row>11</xdr:row>
                    <xdr:rowOff>190500</xdr:rowOff>
                  </from>
                  <to>
                    <xdr:col>7</xdr:col>
                    <xdr:colOff>142875</xdr:colOff>
                    <xdr:row>13</xdr:row>
                    <xdr:rowOff>133350</xdr:rowOff>
                  </to>
                </anchor>
              </controlPr>
            </control>
          </mc:Choice>
        </mc:AlternateContent>
        <mc:AlternateContent xmlns:mc="http://schemas.openxmlformats.org/markup-compatibility/2006">
          <mc:Choice Requires="x14">
            <control shapeId="4860" r:id="rId28" name="Group Box 764">
              <controlPr defaultSize="0" autoFill="0" autoPict="0">
                <anchor moveWithCells="1">
                  <from>
                    <xdr:col>9</xdr:col>
                    <xdr:colOff>0</xdr:colOff>
                    <xdr:row>11</xdr:row>
                    <xdr:rowOff>180975</xdr:rowOff>
                  </from>
                  <to>
                    <xdr:col>13</xdr:col>
                    <xdr:colOff>114300</xdr:colOff>
                    <xdr:row>13</xdr:row>
                    <xdr:rowOff>161925</xdr:rowOff>
                  </to>
                </anchor>
              </controlPr>
            </control>
          </mc:Choice>
        </mc:AlternateContent>
        <mc:AlternateContent xmlns:mc="http://schemas.openxmlformats.org/markup-compatibility/2006">
          <mc:Choice Requires="x14">
            <control shapeId="4861" r:id="rId29" name="Group Box 765">
              <controlPr defaultSize="0" autoFill="0" autoPict="0">
                <anchor moveWithCells="1">
                  <from>
                    <xdr:col>15</xdr:col>
                    <xdr:colOff>0</xdr:colOff>
                    <xdr:row>11</xdr:row>
                    <xdr:rowOff>180975</xdr:rowOff>
                  </from>
                  <to>
                    <xdr:col>19</xdr:col>
                    <xdr:colOff>152400</xdr:colOff>
                    <xdr:row>13</xdr:row>
                    <xdr:rowOff>161925</xdr:rowOff>
                  </to>
                </anchor>
              </controlPr>
            </control>
          </mc:Choice>
        </mc:AlternateContent>
        <mc:AlternateContent xmlns:mc="http://schemas.openxmlformats.org/markup-compatibility/2006">
          <mc:Choice Requires="x14">
            <control shapeId="4862" r:id="rId30" name="Group Box 766">
              <controlPr defaultSize="0" autoFill="0" autoPict="0">
                <anchor moveWithCells="1">
                  <from>
                    <xdr:col>2</xdr:col>
                    <xdr:colOff>333375</xdr:colOff>
                    <xdr:row>23</xdr:row>
                    <xdr:rowOff>161925</xdr:rowOff>
                  </from>
                  <to>
                    <xdr:col>7</xdr:col>
                    <xdr:colOff>142875</xdr:colOff>
                    <xdr:row>25</xdr:row>
                    <xdr:rowOff>142875</xdr:rowOff>
                  </to>
                </anchor>
              </controlPr>
            </control>
          </mc:Choice>
        </mc:AlternateContent>
        <mc:AlternateContent xmlns:mc="http://schemas.openxmlformats.org/markup-compatibility/2006">
          <mc:Choice Requires="x14">
            <control shapeId="4863" r:id="rId31" name="Group Box 767">
              <controlPr defaultSize="0" autoFill="0" autoPict="0">
                <anchor moveWithCells="1">
                  <from>
                    <xdr:col>9</xdr:col>
                    <xdr:colOff>0</xdr:colOff>
                    <xdr:row>23</xdr:row>
                    <xdr:rowOff>133350</xdr:rowOff>
                  </from>
                  <to>
                    <xdr:col>13</xdr:col>
                    <xdr:colOff>142875</xdr:colOff>
                    <xdr:row>25</xdr:row>
                    <xdr:rowOff>152400</xdr:rowOff>
                  </to>
                </anchor>
              </controlPr>
            </control>
          </mc:Choice>
        </mc:AlternateContent>
        <mc:AlternateContent xmlns:mc="http://schemas.openxmlformats.org/markup-compatibility/2006">
          <mc:Choice Requires="x14">
            <control shapeId="4864" r:id="rId32" name="Group Box 768">
              <controlPr defaultSize="0" autoFill="0" autoPict="0">
                <anchor moveWithCells="1">
                  <from>
                    <xdr:col>15</xdr:col>
                    <xdr:colOff>9525</xdr:colOff>
                    <xdr:row>23</xdr:row>
                    <xdr:rowOff>104775</xdr:rowOff>
                  </from>
                  <to>
                    <xdr:col>19</xdr:col>
                    <xdr:colOff>142875</xdr:colOff>
                    <xdr:row>25</xdr:row>
                    <xdr:rowOff>180975</xdr:rowOff>
                  </to>
                </anchor>
              </controlPr>
            </control>
          </mc:Choice>
        </mc:AlternateContent>
        <mc:AlternateContent xmlns:mc="http://schemas.openxmlformats.org/markup-compatibility/2006">
          <mc:Choice Requires="x14">
            <control shapeId="4865" r:id="rId33" name="Group Box 769">
              <controlPr defaultSize="0" autoFill="0" autoPict="0">
                <anchor moveWithCells="1">
                  <from>
                    <xdr:col>3</xdr:col>
                    <xdr:colOff>0</xdr:colOff>
                    <xdr:row>35</xdr:row>
                    <xdr:rowOff>180975</xdr:rowOff>
                  </from>
                  <to>
                    <xdr:col>7</xdr:col>
                    <xdr:colOff>171450</xdr:colOff>
                    <xdr:row>37</xdr:row>
                    <xdr:rowOff>142875</xdr:rowOff>
                  </to>
                </anchor>
              </controlPr>
            </control>
          </mc:Choice>
        </mc:AlternateContent>
        <mc:AlternateContent xmlns:mc="http://schemas.openxmlformats.org/markup-compatibility/2006">
          <mc:Choice Requires="x14">
            <control shapeId="4866" r:id="rId34" name="Group Box 770">
              <controlPr defaultSize="0" autoFill="0" autoPict="0">
                <anchor moveWithCells="1">
                  <from>
                    <xdr:col>9</xdr:col>
                    <xdr:colOff>0</xdr:colOff>
                    <xdr:row>35</xdr:row>
                    <xdr:rowOff>171450</xdr:rowOff>
                  </from>
                  <to>
                    <xdr:col>13</xdr:col>
                    <xdr:colOff>142875</xdr:colOff>
                    <xdr:row>37</xdr:row>
                    <xdr:rowOff>142875</xdr:rowOff>
                  </to>
                </anchor>
              </controlPr>
            </control>
          </mc:Choice>
        </mc:AlternateContent>
        <mc:AlternateContent xmlns:mc="http://schemas.openxmlformats.org/markup-compatibility/2006">
          <mc:Choice Requires="x14">
            <control shapeId="4867" r:id="rId35" name="Group Box 771">
              <controlPr defaultSize="0" autoFill="0" autoPict="0">
                <anchor moveWithCells="1">
                  <from>
                    <xdr:col>14</xdr:col>
                    <xdr:colOff>333375</xdr:colOff>
                    <xdr:row>35</xdr:row>
                    <xdr:rowOff>133350</xdr:rowOff>
                  </from>
                  <to>
                    <xdr:col>19</xdr:col>
                    <xdr:colOff>161925</xdr:colOff>
                    <xdr:row>37</xdr:row>
                    <xdr:rowOff>133350</xdr:rowOff>
                  </to>
                </anchor>
              </controlPr>
            </control>
          </mc:Choice>
        </mc:AlternateContent>
        <mc:AlternateContent xmlns:mc="http://schemas.openxmlformats.org/markup-compatibility/2006">
          <mc:Choice Requires="x14">
            <control shapeId="4868" r:id="rId36" name="Option Button 772">
              <controlPr defaultSize="0" autoFill="0" autoLine="0" autoPict="0">
                <anchor moveWithCells="1">
                  <from>
                    <xdr:col>3</xdr:col>
                    <xdr:colOff>200025</xdr:colOff>
                    <xdr:row>8</xdr:row>
                    <xdr:rowOff>28575</xdr:rowOff>
                  </from>
                  <to>
                    <xdr:col>4</xdr:col>
                    <xdr:colOff>142875</xdr:colOff>
                    <xdr:row>9</xdr:row>
                    <xdr:rowOff>9525</xdr:rowOff>
                  </to>
                </anchor>
              </controlPr>
            </control>
          </mc:Choice>
        </mc:AlternateContent>
        <mc:AlternateContent xmlns:mc="http://schemas.openxmlformats.org/markup-compatibility/2006">
          <mc:Choice Requires="x14">
            <control shapeId="4869" r:id="rId37" name="Option Button 773">
              <controlPr defaultSize="0" autoFill="0" autoLine="0" autoPict="0">
                <anchor moveWithCells="1">
                  <from>
                    <xdr:col>6</xdr:col>
                    <xdr:colOff>19050</xdr:colOff>
                    <xdr:row>8</xdr:row>
                    <xdr:rowOff>28575</xdr:rowOff>
                  </from>
                  <to>
                    <xdr:col>6</xdr:col>
                    <xdr:colOff>304800</xdr:colOff>
                    <xdr:row>9</xdr:row>
                    <xdr:rowOff>9525</xdr:rowOff>
                  </to>
                </anchor>
              </controlPr>
            </control>
          </mc:Choice>
        </mc:AlternateContent>
        <mc:AlternateContent xmlns:mc="http://schemas.openxmlformats.org/markup-compatibility/2006">
          <mc:Choice Requires="x14">
            <control shapeId="4870" r:id="rId38" name="Option Button 774">
              <controlPr defaultSize="0" autoFill="0" autoLine="0" autoPict="0">
                <anchor moveWithCells="1">
                  <from>
                    <xdr:col>9</xdr:col>
                    <xdr:colOff>228600</xdr:colOff>
                    <xdr:row>8</xdr:row>
                    <xdr:rowOff>28575</xdr:rowOff>
                  </from>
                  <to>
                    <xdr:col>10</xdr:col>
                    <xdr:colOff>171450</xdr:colOff>
                    <xdr:row>9</xdr:row>
                    <xdr:rowOff>9525</xdr:rowOff>
                  </to>
                </anchor>
              </controlPr>
            </control>
          </mc:Choice>
        </mc:AlternateContent>
        <mc:AlternateContent xmlns:mc="http://schemas.openxmlformats.org/markup-compatibility/2006">
          <mc:Choice Requires="x14">
            <control shapeId="4871" r:id="rId39" name="Option Button 775">
              <controlPr defaultSize="0" autoFill="0" autoLine="0" autoPict="0">
                <anchor moveWithCells="1">
                  <from>
                    <xdr:col>12</xdr:col>
                    <xdr:colOff>47625</xdr:colOff>
                    <xdr:row>8</xdr:row>
                    <xdr:rowOff>28575</xdr:rowOff>
                  </from>
                  <to>
                    <xdr:col>12</xdr:col>
                    <xdr:colOff>333375</xdr:colOff>
                    <xdr:row>9</xdr:row>
                    <xdr:rowOff>9525</xdr:rowOff>
                  </to>
                </anchor>
              </controlPr>
            </control>
          </mc:Choice>
        </mc:AlternateContent>
        <mc:AlternateContent xmlns:mc="http://schemas.openxmlformats.org/markup-compatibility/2006">
          <mc:Choice Requires="x14">
            <control shapeId="4872" r:id="rId40" name="Option Button 776">
              <controlPr defaultSize="0" autoFill="0" autoLine="0" autoPict="0">
                <anchor moveWithCells="1">
                  <from>
                    <xdr:col>15</xdr:col>
                    <xdr:colOff>190500</xdr:colOff>
                    <xdr:row>8</xdr:row>
                    <xdr:rowOff>28575</xdr:rowOff>
                  </from>
                  <to>
                    <xdr:col>16</xdr:col>
                    <xdr:colOff>133350</xdr:colOff>
                    <xdr:row>9</xdr:row>
                    <xdr:rowOff>9525</xdr:rowOff>
                  </to>
                </anchor>
              </controlPr>
            </control>
          </mc:Choice>
        </mc:AlternateContent>
        <mc:AlternateContent xmlns:mc="http://schemas.openxmlformats.org/markup-compatibility/2006">
          <mc:Choice Requires="x14">
            <control shapeId="4873" r:id="rId41" name="Option Button 777">
              <controlPr defaultSize="0" autoFill="0" autoLine="0" autoPict="0">
                <anchor moveWithCells="1">
                  <from>
                    <xdr:col>18</xdr:col>
                    <xdr:colOff>0</xdr:colOff>
                    <xdr:row>8</xdr:row>
                    <xdr:rowOff>28575</xdr:rowOff>
                  </from>
                  <to>
                    <xdr:col>18</xdr:col>
                    <xdr:colOff>285750</xdr:colOff>
                    <xdr:row>9</xdr:row>
                    <xdr:rowOff>9525</xdr:rowOff>
                  </to>
                </anchor>
              </controlPr>
            </control>
          </mc:Choice>
        </mc:AlternateContent>
        <mc:AlternateContent xmlns:mc="http://schemas.openxmlformats.org/markup-compatibility/2006">
          <mc:Choice Requires="x14">
            <control shapeId="4918" r:id="rId42" name="Option Button 822">
              <controlPr defaultSize="0" autoFill="0" autoLine="0" autoPict="0">
                <anchor moveWithCells="1">
                  <from>
                    <xdr:col>3</xdr:col>
                    <xdr:colOff>209550</xdr:colOff>
                    <xdr:row>20</xdr:row>
                    <xdr:rowOff>19050</xdr:rowOff>
                  </from>
                  <to>
                    <xdr:col>4</xdr:col>
                    <xdr:colOff>152400</xdr:colOff>
                    <xdr:row>21</xdr:row>
                    <xdr:rowOff>0</xdr:rowOff>
                  </to>
                </anchor>
              </controlPr>
            </control>
          </mc:Choice>
        </mc:AlternateContent>
        <mc:AlternateContent xmlns:mc="http://schemas.openxmlformats.org/markup-compatibility/2006">
          <mc:Choice Requires="x14">
            <control shapeId="4919" r:id="rId43" name="Option Button 823">
              <controlPr defaultSize="0" autoFill="0" autoLine="0" autoPict="0">
                <anchor moveWithCells="1">
                  <from>
                    <xdr:col>6</xdr:col>
                    <xdr:colOff>28575</xdr:colOff>
                    <xdr:row>20</xdr:row>
                    <xdr:rowOff>19050</xdr:rowOff>
                  </from>
                  <to>
                    <xdr:col>6</xdr:col>
                    <xdr:colOff>314325</xdr:colOff>
                    <xdr:row>21</xdr:row>
                    <xdr:rowOff>0</xdr:rowOff>
                  </to>
                </anchor>
              </controlPr>
            </control>
          </mc:Choice>
        </mc:AlternateContent>
        <mc:AlternateContent xmlns:mc="http://schemas.openxmlformats.org/markup-compatibility/2006">
          <mc:Choice Requires="x14">
            <control shapeId="4920" r:id="rId44" name="Option Button 824">
              <controlPr defaultSize="0" autoFill="0" autoLine="0" autoPict="0">
                <anchor moveWithCells="1">
                  <from>
                    <xdr:col>9</xdr:col>
                    <xdr:colOff>238125</xdr:colOff>
                    <xdr:row>20</xdr:row>
                    <xdr:rowOff>19050</xdr:rowOff>
                  </from>
                  <to>
                    <xdr:col>10</xdr:col>
                    <xdr:colOff>180975</xdr:colOff>
                    <xdr:row>21</xdr:row>
                    <xdr:rowOff>0</xdr:rowOff>
                  </to>
                </anchor>
              </controlPr>
            </control>
          </mc:Choice>
        </mc:AlternateContent>
        <mc:AlternateContent xmlns:mc="http://schemas.openxmlformats.org/markup-compatibility/2006">
          <mc:Choice Requires="x14">
            <control shapeId="4921" r:id="rId45" name="Option Button 825">
              <controlPr defaultSize="0" autoFill="0" autoLine="0" autoPict="0">
                <anchor moveWithCells="1">
                  <from>
                    <xdr:col>12</xdr:col>
                    <xdr:colOff>57150</xdr:colOff>
                    <xdr:row>20</xdr:row>
                    <xdr:rowOff>19050</xdr:rowOff>
                  </from>
                  <to>
                    <xdr:col>13</xdr:col>
                    <xdr:colOff>0</xdr:colOff>
                    <xdr:row>21</xdr:row>
                    <xdr:rowOff>0</xdr:rowOff>
                  </to>
                </anchor>
              </controlPr>
            </control>
          </mc:Choice>
        </mc:AlternateContent>
        <mc:AlternateContent xmlns:mc="http://schemas.openxmlformats.org/markup-compatibility/2006">
          <mc:Choice Requires="x14">
            <control shapeId="4922" r:id="rId46" name="Option Button 826">
              <controlPr defaultSize="0" autoFill="0" autoLine="0" autoPict="0">
                <anchor moveWithCells="1">
                  <from>
                    <xdr:col>15</xdr:col>
                    <xdr:colOff>200025</xdr:colOff>
                    <xdr:row>20</xdr:row>
                    <xdr:rowOff>19050</xdr:rowOff>
                  </from>
                  <to>
                    <xdr:col>16</xdr:col>
                    <xdr:colOff>142875</xdr:colOff>
                    <xdr:row>21</xdr:row>
                    <xdr:rowOff>0</xdr:rowOff>
                  </to>
                </anchor>
              </controlPr>
            </control>
          </mc:Choice>
        </mc:AlternateContent>
        <mc:AlternateContent xmlns:mc="http://schemas.openxmlformats.org/markup-compatibility/2006">
          <mc:Choice Requires="x14">
            <control shapeId="4923" r:id="rId47" name="Option Button 827">
              <controlPr defaultSize="0" autoFill="0" autoLine="0" autoPict="0">
                <anchor moveWithCells="1">
                  <from>
                    <xdr:col>18</xdr:col>
                    <xdr:colOff>19050</xdr:colOff>
                    <xdr:row>20</xdr:row>
                    <xdr:rowOff>19050</xdr:rowOff>
                  </from>
                  <to>
                    <xdr:col>18</xdr:col>
                    <xdr:colOff>304800</xdr:colOff>
                    <xdr:row>21</xdr:row>
                    <xdr:rowOff>0</xdr:rowOff>
                  </to>
                </anchor>
              </controlPr>
            </control>
          </mc:Choice>
        </mc:AlternateContent>
        <mc:AlternateContent xmlns:mc="http://schemas.openxmlformats.org/markup-compatibility/2006">
          <mc:Choice Requires="x14">
            <control shapeId="4924" r:id="rId48" name="Option Button 828">
              <controlPr defaultSize="0" autoFill="0" autoLine="0" autoPict="0">
                <anchor moveWithCells="1">
                  <from>
                    <xdr:col>3</xdr:col>
                    <xdr:colOff>200025</xdr:colOff>
                    <xdr:row>32</xdr:row>
                    <xdr:rowOff>19050</xdr:rowOff>
                  </from>
                  <to>
                    <xdr:col>4</xdr:col>
                    <xdr:colOff>142875</xdr:colOff>
                    <xdr:row>33</xdr:row>
                    <xdr:rowOff>0</xdr:rowOff>
                  </to>
                </anchor>
              </controlPr>
            </control>
          </mc:Choice>
        </mc:AlternateContent>
        <mc:AlternateContent xmlns:mc="http://schemas.openxmlformats.org/markup-compatibility/2006">
          <mc:Choice Requires="x14">
            <control shapeId="4925" r:id="rId49" name="Option Button 829">
              <controlPr defaultSize="0" autoFill="0" autoLine="0" autoPict="0">
                <anchor moveWithCells="1">
                  <from>
                    <xdr:col>6</xdr:col>
                    <xdr:colOff>19050</xdr:colOff>
                    <xdr:row>32</xdr:row>
                    <xdr:rowOff>19050</xdr:rowOff>
                  </from>
                  <to>
                    <xdr:col>6</xdr:col>
                    <xdr:colOff>304800</xdr:colOff>
                    <xdr:row>33</xdr:row>
                    <xdr:rowOff>0</xdr:rowOff>
                  </to>
                </anchor>
              </controlPr>
            </control>
          </mc:Choice>
        </mc:AlternateContent>
        <mc:AlternateContent xmlns:mc="http://schemas.openxmlformats.org/markup-compatibility/2006">
          <mc:Choice Requires="x14">
            <control shapeId="4926" r:id="rId50" name="Option Button 830">
              <controlPr defaultSize="0" autoFill="0" autoLine="0" autoPict="0">
                <anchor moveWithCells="1">
                  <from>
                    <xdr:col>9</xdr:col>
                    <xdr:colOff>228600</xdr:colOff>
                    <xdr:row>32</xdr:row>
                    <xdr:rowOff>19050</xdr:rowOff>
                  </from>
                  <to>
                    <xdr:col>10</xdr:col>
                    <xdr:colOff>171450</xdr:colOff>
                    <xdr:row>33</xdr:row>
                    <xdr:rowOff>0</xdr:rowOff>
                  </to>
                </anchor>
              </controlPr>
            </control>
          </mc:Choice>
        </mc:AlternateContent>
        <mc:AlternateContent xmlns:mc="http://schemas.openxmlformats.org/markup-compatibility/2006">
          <mc:Choice Requires="x14">
            <control shapeId="4927" r:id="rId51" name="Option Button 831">
              <controlPr defaultSize="0" autoFill="0" autoLine="0" autoPict="0">
                <anchor moveWithCells="1">
                  <from>
                    <xdr:col>12</xdr:col>
                    <xdr:colOff>47625</xdr:colOff>
                    <xdr:row>32</xdr:row>
                    <xdr:rowOff>19050</xdr:rowOff>
                  </from>
                  <to>
                    <xdr:col>12</xdr:col>
                    <xdr:colOff>333375</xdr:colOff>
                    <xdr:row>33</xdr:row>
                    <xdr:rowOff>0</xdr:rowOff>
                  </to>
                </anchor>
              </controlPr>
            </control>
          </mc:Choice>
        </mc:AlternateContent>
        <mc:AlternateContent xmlns:mc="http://schemas.openxmlformats.org/markup-compatibility/2006">
          <mc:Choice Requires="x14">
            <control shapeId="4928" r:id="rId52" name="Option Button 832">
              <controlPr defaultSize="0" autoFill="0" autoLine="0" autoPict="0">
                <anchor moveWithCells="1">
                  <from>
                    <xdr:col>15</xdr:col>
                    <xdr:colOff>190500</xdr:colOff>
                    <xdr:row>32</xdr:row>
                    <xdr:rowOff>19050</xdr:rowOff>
                  </from>
                  <to>
                    <xdr:col>16</xdr:col>
                    <xdr:colOff>133350</xdr:colOff>
                    <xdr:row>33</xdr:row>
                    <xdr:rowOff>0</xdr:rowOff>
                  </to>
                </anchor>
              </controlPr>
            </control>
          </mc:Choice>
        </mc:AlternateContent>
        <mc:AlternateContent xmlns:mc="http://schemas.openxmlformats.org/markup-compatibility/2006">
          <mc:Choice Requires="x14">
            <control shapeId="4929" r:id="rId53" name="Option Button 833">
              <controlPr defaultSize="0" autoFill="0" autoLine="0" autoPict="0">
                <anchor moveWithCells="1">
                  <from>
                    <xdr:col>18</xdr:col>
                    <xdr:colOff>47625</xdr:colOff>
                    <xdr:row>32</xdr:row>
                    <xdr:rowOff>19050</xdr:rowOff>
                  </from>
                  <to>
                    <xdr:col>18</xdr:col>
                    <xdr:colOff>333375</xdr:colOff>
                    <xdr:row>33</xdr:row>
                    <xdr:rowOff>0</xdr:rowOff>
                  </to>
                </anchor>
              </controlPr>
            </control>
          </mc:Choice>
        </mc:AlternateContent>
        <mc:AlternateContent xmlns:mc="http://schemas.openxmlformats.org/markup-compatibility/2006">
          <mc:Choice Requires="x14">
            <control shapeId="4930" r:id="rId54" name="Group Box 834">
              <controlPr defaultSize="0" autoFill="0" autoPict="0">
                <anchor moveWithCells="1">
                  <from>
                    <xdr:col>2</xdr:col>
                    <xdr:colOff>333375</xdr:colOff>
                    <xdr:row>7</xdr:row>
                    <xdr:rowOff>161925</xdr:rowOff>
                  </from>
                  <to>
                    <xdr:col>7</xdr:col>
                    <xdr:colOff>142875</xdr:colOff>
                    <xdr:row>9</xdr:row>
                    <xdr:rowOff>133350</xdr:rowOff>
                  </to>
                </anchor>
              </controlPr>
            </control>
          </mc:Choice>
        </mc:AlternateContent>
        <mc:AlternateContent xmlns:mc="http://schemas.openxmlformats.org/markup-compatibility/2006">
          <mc:Choice Requires="x14">
            <control shapeId="4931" r:id="rId55" name="Group Box 835">
              <controlPr defaultSize="0" autoFill="0" autoPict="0">
                <anchor moveWithCells="1">
                  <from>
                    <xdr:col>9</xdr:col>
                    <xdr:colOff>9525</xdr:colOff>
                    <xdr:row>7</xdr:row>
                    <xdr:rowOff>142875</xdr:rowOff>
                  </from>
                  <to>
                    <xdr:col>13</xdr:col>
                    <xdr:colOff>200025</xdr:colOff>
                    <xdr:row>9</xdr:row>
                    <xdr:rowOff>114300</xdr:rowOff>
                  </to>
                </anchor>
              </controlPr>
            </control>
          </mc:Choice>
        </mc:AlternateContent>
        <mc:AlternateContent xmlns:mc="http://schemas.openxmlformats.org/markup-compatibility/2006">
          <mc:Choice Requires="x14">
            <control shapeId="4932" r:id="rId56" name="Group Box 836">
              <controlPr defaultSize="0" autoFill="0" autoPict="0">
                <anchor moveWithCells="1">
                  <from>
                    <xdr:col>15</xdr:col>
                    <xdr:colOff>9525</xdr:colOff>
                    <xdr:row>7</xdr:row>
                    <xdr:rowOff>133350</xdr:rowOff>
                  </from>
                  <to>
                    <xdr:col>19</xdr:col>
                    <xdr:colOff>123825</xdr:colOff>
                    <xdr:row>9</xdr:row>
                    <xdr:rowOff>104775</xdr:rowOff>
                  </to>
                </anchor>
              </controlPr>
            </control>
          </mc:Choice>
        </mc:AlternateContent>
        <mc:AlternateContent xmlns:mc="http://schemas.openxmlformats.org/markup-compatibility/2006">
          <mc:Choice Requires="x14">
            <control shapeId="4933" r:id="rId57" name="Group Box 837">
              <controlPr defaultSize="0" autoFill="0" autoPict="0">
                <anchor moveWithCells="1">
                  <from>
                    <xdr:col>3</xdr:col>
                    <xdr:colOff>0</xdr:colOff>
                    <xdr:row>19</xdr:row>
                    <xdr:rowOff>171450</xdr:rowOff>
                  </from>
                  <to>
                    <xdr:col>7</xdr:col>
                    <xdr:colOff>161925</xdr:colOff>
                    <xdr:row>21</xdr:row>
                    <xdr:rowOff>133350</xdr:rowOff>
                  </to>
                </anchor>
              </controlPr>
            </control>
          </mc:Choice>
        </mc:AlternateContent>
        <mc:AlternateContent xmlns:mc="http://schemas.openxmlformats.org/markup-compatibility/2006">
          <mc:Choice Requires="x14">
            <control shapeId="4934" r:id="rId58" name="Group Box 838">
              <controlPr defaultSize="0" autoFill="0" autoPict="0">
                <anchor moveWithCells="1">
                  <from>
                    <xdr:col>8</xdr:col>
                    <xdr:colOff>333375</xdr:colOff>
                    <xdr:row>19</xdr:row>
                    <xdr:rowOff>152400</xdr:rowOff>
                  </from>
                  <to>
                    <xdr:col>13</xdr:col>
                    <xdr:colOff>257175</xdr:colOff>
                    <xdr:row>21</xdr:row>
                    <xdr:rowOff>152400</xdr:rowOff>
                  </to>
                </anchor>
              </controlPr>
            </control>
          </mc:Choice>
        </mc:AlternateContent>
        <mc:AlternateContent xmlns:mc="http://schemas.openxmlformats.org/markup-compatibility/2006">
          <mc:Choice Requires="x14">
            <control shapeId="4935" r:id="rId59" name="Group Box 839">
              <controlPr defaultSize="0" autoFill="0" autoPict="0">
                <anchor moveWithCells="1">
                  <from>
                    <xdr:col>15</xdr:col>
                    <xdr:colOff>9525</xdr:colOff>
                    <xdr:row>19</xdr:row>
                    <xdr:rowOff>152400</xdr:rowOff>
                  </from>
                  <to>
                    <xdr:col>19</xdr:col>
                    <xdr:colOff>209550</xdr:colOff>
                    <xdr:row>21</xdr:row>
                    <xdr:rowOff>142875</xdr:rowOff>
                  </to>
                </anchor>
              </controlPr>
            </control>
          </mc:Choice>
        </mc:AlternateContent>
        <mc:AlternateContent xmlns:mc="http://schemas.openxmlformats.org/markup-compatibility/2006">
          <mc:Choice Requires="x14">
            <control shapeId="4936" r:id="rId60" name="Group Box 840">
              <controlPr defaultSize="0" autoFill="0" autoPict="0">
                <anchor moveWithCells="1">
                  <from>
                    <xdr:col>3</xdr:col>
                    <xdr:colOff>0</xdr:colOff>
                    <xdr:row>31</xdr:row>
                    <xdr:rowOff>161925</xdr:rowOff>
                  </from>
                  <to>
                    <xdr:col>7</xdr:col>
                    <xdr:colOff>180975</xdr:colOff>
                    <xdr:row>33</xdr:row>
                    <xdr:rowOff>123825</xdr:rowOff>
                  </to>
                </anchor>
              </controlPr>
            </control>
          </mc:Choice>
        </mc:AlternateContent>
        <mc:AlternateContent xmlns:mc="http://schemas.openxmlformats.org/markup-compatibility/2006">
          <mc:Choice Requires="x14">
            <control shapeId="4937" r:id="rId61" name="Group Box 841">
              <controlPr defaultSize="0" autoFill="0" autoPict="0">
                <anchor moveWithCells="1">
                  <from>
                    <xdr:col>9</xdr:col>
                    <xdr:colOff>0</xdr:colOff>
                    <xdr:row>31</xdr:row>
                    <xdr:rowOff>152400</xdr:rowOff>
                  </from>
                  <to>
                    <xdr:col>13</xdr:col>
                    <xdr:colOff>266700</xdr:colOff>
                    <xdr:row>33</xdr:row>
                    <xdr:rowOff>133350</xdr:rowOff>
                  </to>
                </anchor>
              </controlPr>
            </control>
          </mc:Choice>
        </mc:AlternateContent>
        <mc:AlternateContent xmlns:mc="http://schemas.openxmlformats.org/markup-compatibility/2006">
          <mc:Choice Requires="x14">
            <control shapeId="4938" r:id="rId62" name="Group Box 842">
              <controlPr defaultSize="0" autoFill="0" autoPict="0">
                <anchor moveWithCells="1">
                  <from>
                    <xdr:col>15</xdr:col>
                    <xdr:colOff>9525</xdr:colOff>
                    <xdr:row>31</xdr:row>
                    <xdr:rowOff>142875</xdr:rowOff>
                  </from>
                  <to>
                    <xdr:col>19</xdr:col>
                    <xdr:colOff>180975</xdr:colOff>
                    <xdr:row>33</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A1:BD43"/>
  <sheetViews>
    <sheetView view="pageBreakPreview" zoomScale="87" zoomScaleNormal="100" zoomScaleSheetLayoutView="87" workbookViewId="0"/>
  </sheetViews>
  <sheetFormatPr defaultColWidth="2.75" defaultRowHeight="18.75" customHeight="1"/>
  <cols>
    <col min="1" max="35" width="3.375" style="53" customWidth="1"/>
    <col min="36" max="56" width="5.125" style="53" customWidth="1"/>
    <col min="57" max="16384" width="2.75" style="53"/>
  </cols>
  <sheetData>
    <row r="1" spans="1:56" s="201" customFormat="1" ht="18.75" customHeight="1">
      <c r="A1" s="222" t="s">
        <v>413</v>
      </c>
      <c r="AB1" s="57" t="s">
        <v>200</v>
      </c>
      <c r="AC1" s="543" t="str">
        <f>+海外投資保険再投資企業てん補申請書!R4</f>
        <v>YYYY/MM/DD</v>
      </c>
      <c r="AD1" s="543"/>
      <c r="AE1" s="543"/>
      <c r="AF1" s="543"/>
      <c r="AG1" s="543"/>
      <c r="AH1" s="543"/>
      <c r="AJ1" s="202"/>
      <c r="AK1" s="202"/>
      <c r="AL1" s="202"/>
      <c r="AM1" s="202"/>
      <c r="AN1" s="202"/>
      <c r="AO1" s="202"/>
      <c r="AP1" s="202"/>
      <c r="AQ1" s="202"/>
      <c r="AR1" s="202"/>
      <c r="AS1" s="202"/>
      <c r="AT1" s="202"/>
      <c r="AU1" s="202"/>
      <c r="AV1" s="202"/>
      <c r="AW1" s="202"/>
      <c r="AX1" s="202"/>
      <c r="AY1" s="202"/>
      <c r="AZ1" s="202"/>
      <c r="BA1" s="202"/>
      <c r="BB1" s="202"/>
      <c r="BC1" s="202"/>
      <c r="BD1" s="202"/>
    </row>
    <row r="2" spans="1:56" s="201" customFormat="1" ht="18.75" customHeight="1">
      <c r="AJ2" s="202"/>
      <c r="AK2" s="202"/>
      <c r="AL2" s="203"/>
      <c r="AM2" s="203"/>
      <c r="AN2" s="203"/>
      <c r="AO2" s="203"/>
      <c r="AP2" s="203"/>
      <c r="AQ2" s="203"/>
      <c r="AR2" s="203"/>
      <c r="AS2" s="203"/>
      <c r="AT2" s="203"/>
      <c r="AU2" s="203"/>
      <c r="AV2" s="203"/>
      <c r="AW2" s="203"/>
      <c r="AX2" s="203"/>
      <c r="AY2" s="203"/>
      <c r="AZ2" s="203"/>
      <c r="BA2" s="203"/>
      <c r="BB2" s="203"/>
      <c r="BC2" s="203"/>
      <c r="BD2" s="203"/>
    </row>
    <row r="3" spans="1:56" s="201" customFormat="1" ht="18.75" customHeight="1">
      <c r="AI3" s="204"/>
      <c r="AJ3" s="225"/>
      <c r="AK3" s="203"/>
      <c r="AL3" s="203"/>
      <c r="AM3" s="203"/>
      <c r="AN3" s="203"/>
      <c r="AO3" s="203"/>
      <c r="AP3" s="203"/>
      <c r="AQ3" s="203"/>
      <c r="AR3" s="203"/>
      <c r="AS3" s="203"/>
      <c r="AT3" s="203"/>
      <c r="AU3" s="203"/>
      <c r="AV3" s="203"/>
      <c r="AW3" s="203"/>
      <c r="AX3" s="203"/>
      <c r="AY3" s="203"/>
      <c r="AZ3" s="203"/>
      <c r="BA3" s="203"/>
      <c r="BB3" s="203"/>
      <c r="BC3" s="203"/>
      <c r="BD3" s="203"/>
    </row>
    <row r="4" spans="1:56" s="201" customFormat="1" ht="18.75" customHeight="1">
      <c r="AJ4" s="202"/>
      <c r="AK4" s="203"/>
      <c r="AL4" s="203"/>
      <c r="AM4" s="203"/>
      <c r="AN4" s="203"/>
      <c r="AO4" s="203"/>
      <c r="AP4" s="203"/>
      <c r="AQ4" s="203"/>
      <c r="AR4" s="203"/>
      <c r="AS4" s="203"/>
      <c r="AT4" s="203"/>
      <c r="AU4" s="203"/>
      <c r="AV4" s="203"/>
      <c r="AW4" s="203"/>
      <c r="AX4" s="203"/>
      <c r="AY4" s="203"/>
      <c r="AZ4" s="203"/>
      <c r="BA4" s="203"/>
      <c r="BB4" s="203"/>
      <c r="BC4" s="203"/>
      <c r="BD4" s="203"/>
    </row>
    <row r="5" spans="1:56" s="201" customFormat="1" ht="18.75" customHeight="1">
      <c r="A5" s="723" t="s">
        <v>40</v>
      </c>
      <c r="B5" s="723"/>
      <c r="C5" s="723"/>
      <c r="D5" s="723"/>
      <c r="E5" s="723"/>
      <c r="F5" s="723"/>
      <c r="G5" s="723"/>
      <c r="H5" s="723"/>
      <c r="I5" s="723"/>
      <c r="J5" s="723"/>
      <c r="K5" s="723"/>
      <c r="L5" s="723"/>
      <c r="M5" s="723"/>
      <c r="N5" s="723"/>
      <c r="O5" s="723"/>
      <c r="P5" s="723"/>
      <c r="Q5" s="723"/>
      <c r="R5" s="723"/>
      <c r="S5" s="723"/>
      <c r="T5" s="723"/>
      <c r="U5" s="723"/>
      <c r="V5" s="723"/>
      <c r="W5" s="723"/>
      <c r="X5" s="723"/>
      <c r="Y5" s="723"/>
      <c r="Z5" s="723"/>
      <c r="AA5" s="723"/>
      <c r="AB5" s="723"/>
      <c r="AC5" s="723"/>
      <c r="AD5" s="723"/>
      <c r="AE5" s="723"/>
      <c r="AF5" s="723"/>
      <c r="AG5" s="723"/>
      <c r="AH5" s="723"/>
      <c r="AJ5" s="202"/>
      <c r="AK5" s="722" t="s">
        <v>297</v>
      </c>
      <c r="AL5" s="722"/>
      <c r="AM5" s="722"/>
      <c r="AN5" s="722"/>
      <c r="AO5" s="722"/>
      <c r="AP5" s="722"/>
      <c r="AQ5" s="722"/>
      <c r="AR5" s="722"/>
      <c r="AS5" s="722"/>
      <c r="AT5" s="722"/>
      <c r="AU5" s="722"/>
      <c r="AV5" s="722"/>
      <c r="AW5" s="722"/>
      <c r="AX5" s="722"/>
      <c r="AY5" s="722"/>
      <c r="AZ5" s="722"/>
      <c r="BA5" s="722"/>
      <c r="BB5" s="722"/>
      <c r="BC5" s="722"/>
      <c r="BD5" s="203"/>
    </row>
    <row r="6" spans="1:56" s="201" customFormat="1" ht="18.75" customHeight="1">
      <c r="A6" s="54"/>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J6" s="202"/>
      <c r="AK6" s="722"/>
      <c r="AL6" s="722"/>
      <c r="AM6" s="722"/>
      <c r="AN6" s="722"/>
      <c r="AO6" s="722"/>
      <c r="AP6" s="722"/>
      <c r="AQ6" s="722"/>
      <c r="AR6" s="722"/>
      <c r="AS6" s="722"/>
      <c r="AT6" s="722"/>
      <c r="AU6" s="722"/>
      <c r="AV6" s="722"/>
      <c r="AW6" s="722"/>
      <c r="AX6" s="722"/>
      <c r="AY6" s="722"/>
      <c r="AZ6" s="722"/>
      <c r="BA6" s="722"/>
      <c r="BB6" s="722"/>
      <c r="BC6" s="722"/>
      <c r="BD6" s="203"/>
    </row>
    <row r="7" spans="1:56" s="201" customFormat="1" ht="18.75" customHeight="1">
      <c r="AJ7" s="202"/>
      <c r="AK7" s="722"/>
      <c r="AL7" s="722"/>
      <c r="AM7" s="722"/>
      <c r="AN7" s="722"/>
      <c r="AO7" s="722"/>
      <c r="AP7" s="722"/>
      <c r="AQ7" s="722"/>
      <c r="AR7" s="722"/>
      <c r="AS7" s="722"/>
      <c r="AT7" s="722"/>
      <c r="AU7" s="722"/>
      <c r="AV7" s="722"/>
      <c r="AW7" s="722"/>
      <c r="AX7" s="722"/>
      <c r="AY7" s="722"/>
      <c r="AZ7" s="722"/>
      <c r="BA7" s="722"/>
      <c r="BB7" s="722"/>
      <c r="BC7" s="722"/>
      <c r="BD7" s="203"/>
    </row>
    <row r="8" spans="1:56" s="201" customFormat="1" ht="18.75" customHeight="1">
      <c r="A8" s="201" t="s">
        <v>299</v>
      </c>
      <c r="B8" s="205"/>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6"/>
      <c r="AJ8" s="226"/>
      <c r="AK8" s="227"/>
      <c r="AL8" s="227"/>
      <c r="AM8" s="227"/>
      <c r="AN8" s="227"/>
      <c r="AO8" s="227"/>
      <c r="AP8" s="227"/>
      <c r="AQ8" s="227"/>
      <c r="AR8" s="227"/>
      <c r="AS8" s="227"/>
      <c r="AT8" s="227"/>
      <c r="AU8" s="227"/>
      <c r="AV8" s="227"/>
      <c r="AW8" s="227"/>
      <c r="AX8" s="227"/>
      <c r="AY8" s="227"/>
      <c r="AZ8" s="227"/>
      <c r="BA8" s="227"/>
      <c r="BB8" s="227"/>
      <c r="BC8" s="227"/>
      <c r="BD8" s="203"/>
    </row>
    <row r="9" spans="1:56" s="201" customFormat="1" ht="18.75" customHeight="1">
      <c r="A9" s="205"/>
      <c r="B9" s="205"/>
      <c r="C9" s="205"/>
      <c r="D9" s="205"/>
      <c r="E9" s="205"/>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6"/>
      <c r="AJ9" s="226"/>
      <c r="AK9" s="227"/>
      <c r="AL9" s="227"/>
      <c r="AM9" s="227"/>
      <c r="AN9" s="227"/>
      <c r="AO9" s="227"/>
      <c r="AP9" s="227"/>
      <c r="AQ9" s="227"/>
      <c r="AR9" s="227"/>
      <c r="AS9" s="227"/>
      <c r="AT9" s="227"/>
      <c r="AU9" s="227"/>
      <c r="AV9" s="227"/>
      <c r="AW9" s="227"/>
      <c r="AX9" s="227"/>
      <c r="AY9" s="227"/>
      <c r="AZ9" s="227"/>
      <c r="BA9" s="227"/>
      <c r="BB9" s="227"/>
      <c r="BC9" s="227"/>
      <c r="BD9" s="203"/>
    </row>
    <row r="10" spans="1:56" s="201" customFormat="1" ht="18.75" customHeight="1">
      <c r="A10" s="205"/>
      <c r="B10" s="205"/>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6"/>
      <c r="AJ10" s="226"/>
      <c r="AK10" s="227"/>
      <c r="AL10" s="227"/>
      <c r="AM10" s="227"/>
      <c r="AN10" s="227"/>
      <c r="AO10" s="227"/>
      <c r="AP10" s="227"/>
      <c r="AQ10" s="227"/>
      <c r="AR10" s="227"/>
      <c r="AS10" s="227"/>
      <c r="AT10" s="227"/>
      <c r="AU10" s="227"/>
      <c r="AV10" s="227"/>
      <c r="AW10" s="227"/>
      <c r="AX10" s="227"/>
      <c r="AY10" s="227"/>
      <c r="AZ10" s="227"/>
      <c r="BA10" s="227"/>
      <c r="BB10" s="227"/>
      <c r="BC10" s="227"/>
      <c r="BD10" s="203"/>
    </row>
    <row r="11" spans="1:56" s="201" customFormat="1" ht="18.75" customHeight="1">
      <c r="R11" s="201" t="s">
        <v>41</v>
      </c>
      <c r="AJ11" s="202"/>
      <c r="AK11" s="227"/>
      <c r="AL11" s="227"/>
      <c r="AM11" s="227"/>
      <c r="AN11" s="227"/>
      <c r="AO11" s="227"/>
      <c r="AP11" s="227"/>
      <c r="AQ11" s="227"/>
      <c r="AR11" s="227"/>
      <c r="AS11" s="227"/>
      <c r="AT11" s="227"/>
      <c r="AU11" s="227"/>
      <c r="AV11" s="227"/>
      <c r="AW11" s="227"/>
      <c r="AX11" s="227"/>
      <c r="AY11" s="227"/>
      <c r="AZ11" s="227"/>
      <c r="BA11" s="227"/>
      <c r="BB11" s="227"/>
      <c r="BC11" s="227"/>
      <c r="BD11" s="203"/>
    </row>
    <row r="12" spans="1:56" s="201" customFormat="1" ht="18.75" customHeight="1">
      <c r="AJ12" s="202"/>
      <c r="AK12" s="227"/>
      <c r="AL12" s="227"/>
      <c r="AM12" s="227"/>
      <c r="AN12" s="227"/>
      <c r="AO12" s="227"/>
      <c r="AP12" s="227"/>
      <c r="AQ12" s="227"/>
      <c r="AR12" s="227"/>
      <c r="AS12" s="227"/>
      <c r="AT12" s="227"/>
      <c r="AU12" s="227"/>
      <c r="AV12" s="227"/>
      <c r="AW12" s="227"/>
      <c r="AX12" s="227"/>
      <c r="AY12" s="227"/>
      <c r="AZ12" s="227"/>
      <c r="BA12" s="227"/>
      <c r="BB12" s="227"/>
      <c r="BC12" s="227"/>
      <c r="BD12" s="203"/>
    </row>
    <row r="13" spans="1:56" s="201" customFormat="1" ht="18.75" customHeight="1">
      <c r="A13" s="207" t="s">
        <v>236</v>
      </c>
      <c r="AJ13" s="202"/>
      <c r="AK13" s="227"/>
      <c r="AL13" s="227"/>
      <c r="AM13" s="227"/>
      <c r="AN13" s="227"/>
      <c r="AO13" s="227"/>
      <c r="AP13" s="227"/>
      <c r="AQ13" s="227"/>
      <c r="AR13" s="227"/>
      <c r="AS13" s="227"/>
      <c r="AT13" s="227"/>
      <c r="AU13" s="227"/>
      <c r="AV13" s="227"/>
      <c r="AW13" s="227"/>
      <c r="AX13" s="227"/>
      <c r="AY13" s="227"/>
      <c r="AZ13" s="227"/>
      <c r="BA13" s="227"/>
      <c r="BB13" s="227"/>
      <c r="BC13" s="227"/>
      <c r="BD13" s="203"/>
    </row>
    <row r="14" spans="1:56" s="201" customFormat="1" ht="18.75" customHeight="1">
      <c r="AJ14" s="202"/>
      <c r="AK14" s="227"/>
      <c r="AL14" s="227"/>
      <c r="AM14" s="227"/>
      <c r="AN14" s="227"/>
      <c r="AO14" s="227"/>
      <c r="AP14" s="227"/>
      <c r="AQ14" s="227"/>
      <c r="AR14" s="227"/>
      <c r="AS14" s="227"/>
      <c r="AT14" s="227"/>
      <c r="AU14" s="227"/>
      <c r="AV14" s="227"/>
      <c r="AW14" s="227"/>
      <c r="AX14" s="227"/>
      <c r="AY14" s="227"/>
      <c r="AZ14" s="227"/>
      <c r="BA14" s="227"/>
      <c r="BB14" s="227"/>
      <c r="BC14" s="227"/>
      <c r="BD14" s="203"/>
    </row>
    <row r="15" spans="1:56" s="201" customFormat="1" ht="18.75" customHeight="1">
      <c r="A15" s="710" t="s">
        <v>301</v>
      </c>
      <c r="B15" s="710"/>
      <c r="C15" s="710"/>
      <c r="D15" s="710"/>
      <c r="E15" s="710"/>
      <c r="F15" s="710"/>
      <c r="G15" s="710"/>
      <c r="H15" s="710"/>
      <c r="I15" s="710"/>
      <c r="J15" s="710"/>
      <c r="K15" s="710"/>
      <c r="L15" s="710"/>
      <c r="M15" s="710"/>
      <c r="N15" s="710"/>
      <c r="O15" s="710"/>
      <c r="P15" s="710"/>
      <c r="Q15" s="710"/>
      <c r="R15" s="710"/>
      <c r="S15" s="710"/>
      <c r="T15" s="710"/>
      <c r="U15" s="710"/>
      <c r="V15" s="710"/>
      <c r="W15" s="710"/>
      <c r="X15" s="710"/>
      <c r="Y15" s="710"/>
      <c r="Z15" s="710"/>
      <c r="AA15" s="710"/>
      <c r="AB15" s="710"/>
      <c r="AC15" s="710"/>
      <c r="AD15" s="710"/>
      <c r="AE15" s="710"/>
      <c r="AF15" s="710"/>
      <c r="AG15" s="710"/>
      <c r="AH15" s="710"/>
      <c r="AJ15" s="228" t="s">
        <v>237</v>
      </c>
      <c r="AK15" s="228"/>
      <c r="AL15" s="227"/>
      <c r="AM15" s="227"/>
      <c r="AN15" s="227"/>
      <c r="AO15" s="227"/>
      <c r="AP15" s="227"/>
      <c r="AQ15" s="227"/>
      <c r="AR15" s="227"/>
      <c r="AS15" s="227"/>
      <c r="AT15" s="227"/>
      <c r="AU15" s="227"/>
      <c r="AV15" s="227"/>
      <c r="AW15" s="227"/>
      <c r="AX15" s="227"/>
      <c r="AY15" s="227"/>
      <c r="AZ15" s="227"/>
      <c r="BA15" s="227"/>
      <c r="BB15" s="227"/>
      <c r="BC15" s="227"/>
      <c r="BD15" s="203"/>
    </row>
    <row r="16" spans="1:56" s="201" customFormat="1" ht="18.75" customHeight="1">
      <c r="AJ16" s="202"/>
      <c r="AK16" s="709" t="s">
        <v>298</v>
      </c>
      <c r="AL16" s="709"/>
      <c r="AM16" s="709"/>
      <c r="AN16" s="709"/>
      <c r="AO16" s="709"/>
      <c r="AP16" s="709"/>
      <c r="AQ16" s="709"/>
      <c r="AR16" s="709"/>
      <c r="AS16" s="709"/>
      <c r="AT16" s="709"/>
      <c r="AU16" s="709"/>
      <c r="AV16" s="709"/>
      <c r="AW16" s="709"/>
      <c r="AX16" s="709"/>
      <c r="AY16" s="709"/>
      <c r="AZ16" s="709"/>
      <c r="BA16" s="709"/>
      <c r="BB16" s="709"/>
      <c r="BC16" s="709"/>
      <c r="BD16" s="203"/>
    </row>
    <row r="17" spans="1:56" s="201" customFormat="1" ht="18.75" customHeight="1">
      <c r="D17" s="711" t="s">
        <v>240</v>
      </c>
      <c r="E17" s="711"/>
      <c r="F17" s="711"/>
      <c r="G17" s="711"/>
      <c r="H17" s="711"/>
      <c r="I17" s="711"/>
      <c r="J17" s="711"/>
      <c r="K17" s="711"/>
      <c r="L17" s="711"/>
      <c r="M17" s="711"/>
      <c r="N17" s="711"/>
      <c r="O17" s="711"/>
      <c r="P17" s="711"/>
      <c r="Q17" s="711"/>
      <c r="R17" s="711"/>
      <c r="S17" s="711"/>
      <c r="T17" s="711"/>
      <c r="U17" s="711"/>
      <c r="V17" s="711"/>
      <c r="W17" s="711"/>
      <c r="X17" s="711"/>
      <c r="Y17" s="711"/>
      <c r="Z17" s="711"/>
      <c r="AA17" s="711"/>
      <c r="AB17" s="711"/>
      <c r="AC17" s="711"/>
      <c r="AD17" s="711"/>
      <c r="AE17" s="711"/>
      <c r="AF17" s="711"/>
      <c r="AG17" s="711"/>
      <c r="AH17" s="711"/>
      <c r="AJ17" s="202"/>
      <c r="AK17" s="709"/>
      <c r="AL17" s="709"/>
      <c r="AM17" s="709"/>
      <c r="AN17" s="709"/>
      <c r="AO17" s="709"/>
      <c r="AP17" s="709"/>
      <c r="AQ17" s="709"/>
      <c r="AR17" s="709"/>
      <c r="AS17" s="709"/>
      <c r="AT17" s="709"/>
      <c r="AU17" s="709"/>
      <c r="AV17" s="709"/>
      <c r="AW17" s="709"/>
      <c r="AX17" s="709"/>
      <c r="AY17" s="709"/>
      <c r="AZ17" s="709"/>
      <c r="BA17" s="709"/>
      <c r="BB17" s="709"/>
      <c r="BC17" s="709"/>
      <c r="BD17" s="203"/>
    </row>
    <row r="18" spans="1:56" s="201" customFormat="1" ht="18.75" customHeight="1">
      <c r="D18" s="711"/>
      <c r="E18" s="711"/>
      <c r="F18" s="711"/>
      <c r="G18" s="711"/>
      <c r="H18" s="711"/>
      <c r="I18" s="711"/>
      <c r="J18" s="711"/>
      <c r="K18" s="711"/>
      <c r="L18" s="711"/>
      <c r="M18" s="711"/>
      <c r="N18" s="711"/>
      <c r="O18" s="711"/>
      <c r="P18" s="711"/>
      <c r="Q18" s="711"/>
      <c r="R18" s="711"/>
      <c r="S18" s="711"/>
      <c r="T18" s="711"/>
      <c r="U18" s="711"/>
      <c r="V18" s="711"/>
      <c r="W18" s="711"/>
      <c r="X18" s="711"/>
      <c r="Y18" s="711"/>
      <c r="Z18" s="711"/>
      <c r="AA18" s="711"/>
      <c r="AB18" s="711"/>
      <c r="AC18" s="711"/>
      <c r="AD18" s="711"/>
      <c r="AE18" s="711"/>
      <c r="AF18" s="711"/>
      <c r="AG18" s="711"/>
      <c r="AH18" s="711"/>
      <c r="AJ18" s="202"/>
      <c r="AK18" s="709"/>
      <c r="AL18" s="709"/>
      <c r="AM18" s="709"/>
      <c r="AN18" s="709"/>
      <c r="AO18" s="709"/>
      <c r="AP18" s="709"/>
      <c r="AQ18" s="709"/>
      <c r="AR18" s="709"/>
      <c r="AS18" s="709"/>
      <c r="AT18" s="709"/>
      <c r="AU18" s="709"/>
      <c r="AV18" s="709"/>
      <c r="AW18" s="709"/>
      <c r="AX18" s="709"/>
      <c r="AY18" s="709"/>
      <c r="AZ18" s="709"/>
      <c r="BA18" s="709"/>
      <c r="BB18" s="709"/>
      <c r="BC18" s="709"/>
      <c r="BD18" s="203"/>
    </row>
    <row r="19" spans="1:56" s="201" customFormat="1" ht="18.75" customHeight="1">
      <c r="D19" s="711"/>
      <c r="E19" s="711"/>
      <c r="F19" s="711"/>
      <c r="G19" s="711"/>
      <c r="H19" s="711"/>
      <c r="I19" s="711"/>
      <c r="J19" s="711"/>
      <c r="K19" s="711"/>
      <c r="L19" s="711"/>
      <c r="M19" s="711"/>
      <c r="N19" s="711"/>
      <c r="O19" s="711"/>
      <c r="P19" s="711"/>
      <c r="Q19" s="711"/>
      <c r="R19" s="711"/>
      <c r="S19" s="711"/>
      <c r="T19" s="711"/>
      <c r="U19" s="711"/>
      <c r="V19" s="711"/>
      <c r="W19" s="711"/>
      <c r="X19" s="711"/>
      <c r="Y19" s="711"/>
      <c r="Z19" s="711"/>
      <c r="AA19" s="711"/>
      <c r="AB19" s="711"/>
      <c r="AC19" s="711"/>
      <c r="AD19" s="711"/>
      <c r="AE19" s="711"/>
      <c r="AF19" s="711"/>
      <c r="AG19" s="711"/>
      <c r="AH19" s="711"/>
      <c r="AJ19" s="202"/>
      <c r="AK19" s="709"/>
      <c r="AL19" s="709"/>
      <c r="AM19" s="709"/>
      <c r="AN19" s="709"/>
      <c r="AO19" s="709"/>
      <c r="AP19" s="709"/>
      <c r="AQ19" s="709"/>
      <c r="AR19" s="709"/>
      <c r="AS19" s="709"/>
      <c r="AT19" s="709"/>
      <c r="AU19" s="709"/>
      <c r="AV19" s="709"/>
      <c r="AW19" s="709"/>
      <c r="AX19" s="709"/>
      <c r="AY19" s="709"/>
      <c r="AZ19" s="709"/>
      <c r="BA19" s="709"/>
      <c r="BB19" s="709"/>
      <c r="BC19" s="709"/>
      <c r="BD19" s="203"/>
    </row>
    <row r="20" spans="1:56" s="201" customFormat="1" ht="18.75" customHeight="1">
      <c r="AJ20" s="202"/>
      <c r="AK20" s="709"/>
      <c r="AL20" s="709"/>
      <c r="AM20" s="709"/>
      <c r="AN20" s="709"/>
      <c r="AO20" s="709"/>
      <c r="AP20" s="709"/>
      <c r="AQ20" s="709"/>
      <c r="AR20" s="709"/>
      <c r="AS20" s="709"/>
      <c r="AT20" s="709"/>
      <c r="AU20" s="709"/>
      <c r="AV20" s="709"/>
      <c r="AW20" s="709"/>
      <c r="AX20" s="709"/>
      <c r="AY20" s="709"/>
      <c r="AZ20" s="709"/>
      <c r="BA20" s="709"/>
      <c r="BB20" s="709"/>
      <c r="BC20" s="709"/>
      <c r="BD20" s="203"/>
    </row>
    <row r="21" spans="1:56" s="201" customFormat="1" ht="18.75" customHeight="1">
      <c r="D21" s="201" t="s">
        <v>164</v>
      </c>
      <c r="AJ21" s="202"/>
      <c r="AK21" s="202"/>
      <c r="AL21" s="202"/>
      <c r="AM21" s="202"/>
      <c r="AN21" s="202"/>
      <c r="AO21" s="202"/>
      <c r="AP21" s="202"/>
      <c r="AQ21" s="202"/>
      <c r="AR21" s="202"/>
      <c r="AS21" s="202"/>
      <c r="AT21" s="202"/>
      <c r="AU21" s="202"/>
      <c r="AV21" s="202"/>
      <c r="AW21" s="202"/>
      <c r="AX21" s="202"/>
      <c r="AY21" s="202"/>
      <c r="AZ21" s="202"/>
      <c r="BA21" s="202"/>
      <c r="BB21" s="202"/>
      <c r="BC21" s="202"/>
      <c r="BD21" s="202"/>
    </row>
    <row r="22" spans="1:56" s="201" customFormat="1" ht="18.75" customHeight="1">
      <c r="D22" s="712" t="s">
        <v>43</v>
      </c>
      <c r="E22" s="712"/>
      <c r="F22" s="712"/>
      <c r="G22" s="712"/>
      <c r="H22" s="712"/>
      <c r="I22" s="712"/>
      <c r="J22" s="712"/>
      <c r="K22" s="712"/>
      <c r="L22" s="712"/>
      <c r="M22" s="712" t="s">
        <v>44</v>
      </c>
      <c r="N22" s="712"/>
      <c r="O22" s="712"/>
      <c r="P22" s="712"/>
      <c r="Q22" s="712"/>
      <c r="R22" s="712"/>
      <c r="S22" s="712" t="s">
        <v>45</v>
      </c>
      <c r="T22" s="712"/>
      <c r="U22" s="712"/>
      <c r="V22" s="712"/>
      <c r="W22" s="712"/>
      <c r="X22" s="712"/>
      <c r="Y22" s="712"/>
      <c r="Z22" s="712"/>
      <c r="AA22" s="712"/>
      <c r="AB22" s="712"/>
      <c r="AC22" s="712"/>
      <c r="AD22" s="712"/>
      <c r="AE22" s="712"/>
      <c r="AF22" s="712"/>
      <c r="AG22" s="712"/>
      <c r="AH22" s="712"/>
      <c r="AJ22" s="202"/>
      <c r="AK22" s="202"/>
      <c r="AL22" s="202"/>
      <c r="AM22" s="202"/>
      <c r="AN22" s="202"/>
      <c r="AO22" s="202"/>
      <c r="AP22" s="202"/>
      <c r="AQ22" s="202"/>
      <c r="AR22" s="202"/>
      <c r="AS22" s="202"/>
      <c r="AT22" s="202"/>
      <c r="AU22" s="202"/>
      <c r="AV22" s="202"/>
      <c r="AW22" s="202"/>
      <c r="AX22" s="202"/>
      <c r="AY22" s="202"/>
      <c r="AZ22" s="202"/>
      <c r="BA22" s="202"/>
      <c r="BB22" s="202"/>
      <c r="BC22" s="202"/>
      <c r="BD22" s="202"/>
    </row>
    <row r="23" spans="1:56" s="201" customFormat="1" ht="18.75" customHeight="1">
      <c r="D23" s="716"/>
      <c r="E23" s="717"/>
      <c r="F23" s="717"/>
      <c r="G23" s="717"/>
      <c r="H23" s="717"/>
      <c r="I23" s="717"/>
      <c r="J23" s="717"/>
      <c r="K23" s="717"/>
      <c r="L23" s="718"/>
      <c r="M23" s="713" t="s">
        <v>46</v>
      </c>
      <c r="N23" s="714"/>
      <c r="O23" s="714"/>
      <c r="P23" s="714"/>
      <c r="Q23" s="714"/>
      <c r="R23" s="715"/>
      <c r="S23" s="719"/>
      <c r="T23" s="720"/>
      <c r="U23" s="720"/>
      <c r="V23" s="720"/>
      <c r="W23" s="720"/>
      <c r="X23" s="720"/>
      <c r="Y23" s="720"/>
      <c r="Z23" s="720"/>
      <c r="AA23" s="720"/>
      <c r="AB23" s="720"/>
      <c r="AC23" s="720"/>
      <c r="AD23" s="720"/>
      <c r="AE23" s="720"/>
      <c r="AF23" s="720"/>
      <c r="AG23" s="720"/>
      <c r="AH23" s="721"/>
      <c r="AJ23" s="202"/>
      <c r="AK23" s="202"/>
      <c r="AL23" s="202"/>
      <c r="AM23" s="202"/>
      <c r="AN23" s="202"/>
      <c r="AO23" s="202"/>
      <c r="AP23" s="202"/>
      <c r="AQ23" s="202"/>
      <c r="AR23" s="202"/>
      <c r="AS23" s="202"/>
      <c r="AT23" s="202"/>
      <c r="AU23" s="202"/>
      <c r="AV23" s="202"/>
      <c r="AW23" s="202"/>
      <c r="AX23" s="202"/>
      <c r="AY23" s="202"/>
      <c r="AZ23" s="202"/>
      <c r="BA23" s="202"/>
      <c r="BB23" s="202"/>
      <c r="BC23" s="202"/>
      <c r="BD23" s="202"/>
    </row>
    <row r="24" spans="1:56" s="201" customFormat="1" ht="18.75" customHeight="1">
      <c r="D24" s="707" t="s">
        <v>238</v>
      </c>
      <c r="E24" s="707"/>
      <c r="F24" s="707"/>
      <c r="G24" s="707"/>
      <c r="H24" s="707"/>
      <c r="I24" s="707"/>
      <c r="J24" s="707"/>
      <c r="K24" s="707"/>
      <c r="L24" s="707"/>
      <c r="M24" s="708"/>
      <c r="N24" s="708"/>
      <c r="O24" s="708"/>
      <c r="P24" s="708"/>
      <c r="Q24" s="708"/>
      <c r="R24" s="708"/>
      <c r="S24" s="708"/>
      <c r="T24" s="708"/>
      <c r="U24" s="708"/>
      <c r="V24" s="708"/>
      <c r="W24" s="708"/>
      <c r="X24" s="708"/>
      <c r="Y24" s="708"/>
      <c r="Z24" s="708"/>
      <c r="AA24" s="708"/>
      <c r="AB24" s="708"/>
      <c r="AC24" s="708"/>
      <c r="AD24" s="708"/>
      <c r="AE24" s="708"/>
      <c r="AF24" s="708"/>
      <c r="AG24" s="708"/>
      <c r="AH24" s="708"/>
      <c r="AJ24" s="208"/>
      <c r="AK24" s="229"/>
      <c r="AL24" s="229"/>
      <c r="AM24" s="229"/>
      <c r="AN24" s="229"/>
      <c r="AO24" s="229"/>
      <c r="AP24" s="229"/>
      <c r="AQ24" s="229"/>
      <c r="AR24" s="229"/>
      <c r="AS24" s="229"/>
      <c r="AT24" s="229"/>
      <c r="AU24" s="229"/>
      <c r="AV24" s="229"/>
      <c r="AW24" s="229"/>
      <c r="AX24" s="229"/>
      <c r="AY24" s="229"/>
      <c r="AZ24" s="229"/>
      <c r="BA24" s="229"/>
      <c r="BB24" s="229"/>
      <c r="BC24" s="229"/>
      <c r="BD24" s="208"/>
    </row>
    <row r="25" spans="1:56" s="201" customFormat="1" ht="18.75" customHeight="1">
      <c r="D25" s="707"/>
      <c r="E25" s="707"/>
      <c r="F25" s="707"/>
      <c r="G25" s="707"/>
      <c r="H25" s="707"/>
      <c r="I25" s="707"/>
      <c r="J25" s="707"/>
      <c r="K25" s="707"/>
      <c r="L25" s="707"/>
      <c r="M25" s="708"/>
      <c r="N25" s="708"/>
      <c r="O25" s="708"/>
      <c r="P25" s="708"/>
      <c r="Q25" s="708"/>
      <c r="R25" s="708"/>
      <c r="S25" s="708"/>
      <c r="T25" s="708"/>
      <c r="U25" s="708"/>
      <c r="V25" s="708"/>
      <c r="W25" s="708"/>
      <c r="X25" s="708"/>
      <c r="Y25" s="708"/>
      <c r="Z25" s="708"/>
      <c r="AA25" s="708"/>
      <c r="AB25" s="708"/>
      <c r="AC25" s="708"/>
      <c r="AD25" s="708"/>
      <c r="AE25" s="708"/>
      <c r="AF25" s="708"/>
      <c r="AG25" s="708"/>
      <c r="AH25" s="708"/>
      <c r="AJ25" s="208"/>
      <c r="AK25" s="229"/>
      <c r="AL25" s="229"/>
      <c r="AM25" s="229"/>
      <c r="AN25" s="229"/>
      <c r="AO25" s="229"/>
      <c r="AP25" s="229"/>
      <c r="AQ25" s="229"/>
      <c r="AR25" s="229"/>
      <c r="AS25" s="229"/>
      <c r="AT25" s="229"/>
      <c r="AU25" s="229"/>
      <c r="AV25" s="229"/>
      <c r="AW25" s="229"/>
      <c r="AX25" s="229"/>
      <c r="AY25" s="229"/>
      <c r="AZ25" s="229"/>
      <c r="BA25" s="229"/>
      <c r="BB25" s="229"/>
      <c r="BC25" s="229"/>
      <c r="BD25" s="208"/>
    </row>
    <row r="26" spans="1:56" s="201" customFormat="1" ht="18.75" customHeight="1">
      <c r="D26" s="206"/>
      <c r="E26" s="206"/>
      <c r="F26" s="206"/>
      <c r="G26" s="206"/>
      <c r="H26" s="206"/>
      <c r="I26" s="206"/>
      <c r="J26" s="206"/>
      <c r="K26" s="206"/>
      <c r="L26" s="206"/>
      <c r="M26" s="209"/>
      <c r="N26" s="209"/>
      <c r="O26" s="209"/>
      <c r="P26" s="209"/>
      <c r="Q26" s="209"/>
      <c r="R26" s="209"/>
      <c r="S26" s="210"/>
      <c r="T26" s="210"/>
      <c r="U26" s="210"/>
      <c r="V26" s="210"/>
      <c r="W26" s="210"/>
      <c r="X26" s="210"/>
      <c r="Y26" s="210"/>
      <c r="Z26" s="210"/>
      <c r="AA26" s="210"/>
      <c r="AB26" s="210"/>
      <c r="AC26" s="210"/>
      <c r="AD26" s="210"/>
      <c r="AE26" s="210"/>
      <c r="AF26" s="210"/>
      <c r="AG26" s="210"/>
      <c r="AH26" s="210"/>
      <c r="AJ26" s="208"/>
      <c r="AK26" s="229"/>
      <c r="AL26" s="229"/>
      <c r="AM26" s="229"/>
      <c r="AN26" s="229"/>
      <c r="AO26" s="229"/>
      <c r="AP26" s="229"/>
      <c r="AQ26" s="229"/>
      <c r="AR26" s="229"/>
      <c r="AS26" s="229"/>
      <c r="AT26" s="229"/>
      <c r="AU26" s="229"/>
      <c r="AV26" s="229"/>
      <c r="AW26" s="229"/>
      <c r="AX26" s="229"/>
      <c r="AY26" s="229"/>
      <c r="AZ26" s="229"/>
      <c r="BA26" s="229"/>
      <c r="BB26" s="229"/>
      <c r="BC26" s="229"/>
      <c r="BD26" s="208"/>
    </row>
    <row r="27" spans="1:56" s="201" customFormat="1" ht="18.75" customHeight="1">
      <c r="D27" s="201" t="s">
        <v>165</v>
      </c>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J27" s="208"/>
      <c r="AK27" s="229"/>
      <c r="AL27" s="229"/>
      <c r="AM27" s="229"/>
      <c r="AN27" s="229"/>
      <c r="AO27" s="229"/>
      <c r="AP27" s="229"/>
      <c r="AQ27" s="229"/>
      <c r="AR27" s="229"/>
      <c r="AS27" s="229"/>
      <c r="AT27" s="229"/>
      <c r="AU27" s="229"/>
      <c r="AV27" s="229"/>
      <c r="AW27" s="229"/>
      <c r="AX27" s="229"/>
      <c r="AY27" s="229"/>
      <c r="AZ27" s="229"/>
      <c r="BA27" s="229"/>
      <c r="BB27" s="229"/>
      <c r="BC27" s="229"/>
      <c r="BD27" s="208"/>
    </row>
    <row r="28" spans="1:56" s="201" customFormat="1" ht="18.75" customHeight="1">
      <c r="D28" s="712" t="s">
        <v>44</v>
      </c>
      <c r="E28" s="712"/>
      <c r="F28" s="712"/>
      <c r="G28" s="712"/>
      <c r="H28" s="712"/>
      <c r="I28" s="712"/>
      <c r="J28" s="712" t="s">
        <v>45</v>
      </c>
      <c r="K28" s="712"/>
      <c r="L28" s="712"/>
      <c r="M28" s="712"/>
      <c r="N28" s="712"/>
      <c r="O28" s="712"/>
      <c r="P28" s="712"/>
      <c r="Q28" s="712"/>
      <c r="R28" s="712"/>
      <c r="S28" s="712"/>
      <c r="T28" s="712"/>
      <c r="U28" s="712"/>
      <c r="V28" s="712"/>
      <c r="W28" s="712"/>
      <c r="X28" s="712"/>
      <c r="Y28" s="712"/>
      <c r="Z28" s="712" t="s">
        <v>47</v>
      </c>
      <c r="AA28" s="712"/>
      <c r="AB28" s="712"/>
      <c r="AC28" s="712"/>
      <c r="AD28" s="712"/>
      <c r="AE28" s="712"/>
      <c r="AF28" s="712"/>
      <c r="AG28" s="712"/>
      <c r="AH28" s="712"/>
      <c r="AJ28" s="208"/>
      <c r="AK28" s="230"/>
      <c r="AL28" s="230"/>
      <c r="AM28" s="230"/>
      <c r="AN28" s="230"/>
      <c r="AO28" s="230"/>
      <c r="AP28" s="230"/>
      <c r="AQ28" s="230"/>
      <c r="AR28" s="230"/>
      <c r="AS28" s="230"/>
      <c r="AT28" s="230"/>
      <c r="AU28" s="230"/>
      <c r="AV28" s="230"/>
      <c r="AW28" s="230"/>
      <c r="AX28" s="230"/>
      <c r="AY28" s="230"/>
      <c r="AZ28" s="230"/>
      <c r="BA28" s="230"/>
      <c r="BB28" s="230"/>
      <c r="BC28" s="230"/>
      <c r="BD28" s="208"/>
    </row>
    <row r="29" spans="1:56" s="201" customFormat="1" ht="18.75" customHeight="1">
      <c r="D29" s="713" t="s">
        <v>46</v>
      </c>
      <c r="E29" s="714"/>
      <c r="F29" s="714"/>
      <c r="G29" s="714"/>
      <c r="H29" s="714"/>
      <c r="I29" s="715"/>
      <c r="J29" s="716"/>
      <c r="K29" s="717"/>
      <c r="L29" s="717"/>
      <c r="M29" s="717"/>
      <c r="N29" s="717"/>
      <c r="O29" s="717"/>
      <c r="P29" s="717"/>
      <c r="Q29" s="717"/>
      <c r="R29" s="717"/>
      <c r="S29" s="717"/>
      <c r="T29" s="717"/>
      <c r="U29" s="717"/>
      <c r="V29" s="717"/>
      <c r="W29" s="717"/>
      <c r="X29" s="717"/>
      <c r="Y29" s="718"/>
      <c r="Z29" s="719"/>
      <c r="AA29" s="720"/>
      <c r="AB29" s="720"/>
      <c r="AC29" s="720"/>
      <c r="AD29" s="720"/>
      <c r="AE29" s="720"/>
      <c r="AF29" s="720"/>
      <c r="AG29" s="720"/>
      <c r="AH29" s="721"/>
      <c r="AJ29" s="208"/>
      <c r="AK29" s="230"/>
      <c r="AL29" s="230"/>
      <c r="AM29" s="230"/>
      <c r="AN29" s="230"/>
      <c r="AO29" s="230"/>
      <c r="AP29" s="230"/>
      <c r="AQ29" s="230"/>
      <c r="AR29" s="230"/>
      <c r="AS29" s="230"/>
      <c r="AT29" s="230"/>
      <c r="AU29" s="230"/>
      <c r="AV29" s="230"/>
      <c r="AW29" s="230"/>
      <c r="AX29" s="230"/>
      <c r="AY29" s="230"/>
      <c r="AZ29" s="230"/>
      <c r="BA29" s="230"/>
      <c r="BB29" s="230"/>
      <c r="BC29" s="230"/>
      <c r="BD29" s="208"/>
    </row>
    <row r="30" spans="1:56" s="201" customFormat="1" ht="18.75" customHeight="1">
      <c r="AJ30" s="208"/>
      <c r="AK30" s="230"/>
      <c r="AL30" s="230"/>
      <c r="AM30" s="230"/>
      <c r="AN30" s="230"/>
      <c r="AO30" s="230"/>
      <c r="AP30" s="230"/>
      <c r="AQ30" s="230"/>
      <c r="AR30" s="230"/>
      <c r="AS30" s="230"/>
      <c r="AT30" s="230"/>
      <c r="AU30" s="230"/>
      <c r="AV30" s="230"/>
      <c r="AW30" s="230"/>
      <c r="AX30" s="230"/>
      <c r="AY30" s="230"/>
      <c r="AZ30" s="230"/>
      <c r="BA30" s="230"/>
      <c r="BB30" s="230"/>
      <c r="BC30" s="230"/>
      <c r="BD30" s="208"/>
    </row>
    <row r="31" spans="1:56" s="201" customFormat="1" ht="18.75" customHeight="1">
      <c r="AJ31" s="208"/>
      <c r="AK31" s="230"/>
      <c r="AL31" s="230"/>
      <c r="AM31" s="230"/>
      <c r="AN31" s="230"/>
      <c r="AO31" s="230"/>
      <c r="AP31" s="230"/>
      <c r="AQ31" s="230"/>
      <c r="AR31" s="230"/>
      <c r="AS31" s="230"/>
      <c r="AT31" s="230"/>
      <c r="AU31" s="230"/>
      <c r="AV31" s="230"/>
      <c r="AW31" s="230"/>
      <c r="AX31" s="230"/>
      <c r="AY31" s="230"/>
      <c r="AZ31" s="230"/>
      <c r="BA31" s="230"/>
      <c r="BB31" s="230"/>
      <c r="BC31" s="230"/>
      <c r="BD31" s="208"/>
    </row>
    <row r="32" spans="1:56" s="201" customFormat="1" ht="18.75" customHeight="1">
      <c r="A32" s="710" t="s">
        <v>302</v>
      </c>
      <c r="B32" s="710"/>
      <c r="C32" s="710"/>
      <c r="D32" s="710"/>
      <c r="E32" s="710"/>
      <c r="F32" s="710"/>
      <c r="G32" s="710"/>
      <c r="H32" s="710"/>
      <c r="I32" s="710"/>
      <c r="J32" s="710"/>
      <c r="K32" s="710"/>
      <c r="L32" s="710"/>
      <c r="M32" s="710"/>
      <c r="N32" s="710"/>
      <c r="O32" s="710"/>
      <c r="P32" s="710"/>
      <c r="Q32" s="710"/>
      <c r="R32" s="710"/>
      <c r="S32" s="710"/>
      <c r="T32" s="710"/>
      <c r="U32" s="710"/>
      <c r="V32" s="710"/>
      <c r="W32" s="710"/>
      <c r="X32" s="710"/>
      <c r="Y32" s="710"/>
      <c r="Z32" s="710"/>
      <c r="AA32" s="710"/>
      <c r="AB32" s="710"/>
      <c r="AC32" s="710"/>
      <c r="AD32" s="710"/>
      <c r="AE32" s="710"/>
      <c r="AF32" s="710"/>
      <c r="AG32" s="710"/>
      <c r="AH32" s="710"/>
      <c r="AJ32" s="228" t="s">
        <v>239</v>
      </c>
      <c r="AK32" s="230"/>
      <c r="AL32" s="230"/>
      <c r="AM32" s="230"/>
      <c r="AN32" s="230"/>
      <c r="AO32" s="230"/>
      <c r="AP32" s="230"/>
      <c r="AQ32" s="230"/>
      <c r="AR32" s="230"/>
      <c r="AS32" s="230"/>
      <c r="AT32" s="230"/>
      <c r="AU32" s="230"/>
      <c r="AV32" s="230"/>
      <c r="AW32" s="230"/>
      <c r="AX32" s="230"/>
      <c r="AY32" s="230"/>
      <c r="AZ32" s="230"/>
      <c r="BA32" s="230"/>
      <c r="BB32" s="230"/>
      <c r="BC32" s="230"/>
      <c r="BD32" s="208"/>
    </row>
    <row r="33" spans="1:56" s="201" customFormat="1" ht="18.75" customHeight="1">
      <c r="AJ33" s="208"/>
      <c r="AK33" s="709" t="s">
        <v>300</v>
      </c>
      <c r="AL33" s="709"/>
      <c r="AM33" s="709"/>
      <c r="AN33" s="709"/>
      <c r="AO33" s="709"/>
      <c r="AP33" s="709"/>
      <c r="AQ33" s="709"/>
      <c r="AR33" s="709"/>
      <c r="AS33" s="709"/>
      <c r="AT33" s="709"/>
      <c r="AU33" s="709"/>
      <c r="AV33" s="709"/>
      <c r="AW33" s="709"/>
      <c r="AX33" s="709"/>
      <c r="AY33" s="709"/>
      <c r="AZ33" s="709"/>
      <c r="BA33" s="709"/>
      <c r="BB33" s="709"/>
      <c r="BC33" s="709"/>
      <c r="BD33" s="208"/>
    </row>
    <row r="34" spans="1:56" s="201" customFormat="1" ht="18.75" customHeight="1">
      <c r="D34" s="711" t="s">
        <v>241</v>
      </c>
      <c r="E34" s="711"/>
      <c r="F34" s="711"/>
      <c r="G34" s="711"/>
      <c r="H34" s="711"/>
      <c r="I34" s="711"/>
      <c r="J34" s="711"/>
      <c r="K34" s="711"/>
      <c r="L34" s="711"/>
      <c r="M34" s="711"/>
      <c r="N34" s="711"/>
      <c r="O34" s="711"/>
      <c r="P34" s="711"/>
      <c r="Q34" s="711"/>
      <c r="R34" s="711"/>
      <c r="S34" s="711"/>
      <c r="T34" s="711"/>
      <c r="U34" s="711"/>
      <c r="V34" s="711"/>
      <c r="W34" s="711"/>
      <c r="X34" s="711"/>
      <c r="Y34" s="711"/>
      <c r="Z34" s="711"/>
      <c r="AA34" s="711"/>
      <c r="AB34" s="711"/>
      <c r="AC34" s="711"/>
      <c r="AD34" s="711"/>
      <c r="AE34" s="711"/>
      <c r="AF34" s="711"/>
      <c r="AG34" s="711"/>
      <c r="AH34" s="711"/>
      <c r="AJ34" s="208"/>
      <c r="AK34" s="709"/>
      <c r="AL34" s="709"/>
      <c r="AM34" s="709"/>
      <c r="AN34" s="709"/>
      <c r="AO34" s="709"/>
      <c r="AP34" s="709"/>
      <c r="AQ34" s="709"/>
      <c r="AR34" s="709"/>
      <c r="AS34" s="709"/>
      <c r="AT34" s="709"/>
      <c r="AU34" s="709"/>
      <c r="AV34" s="709"/>
      <c r="AW34" s="709"/>
      <c r="AX34" s="709"/>
      <c r="AY34" s="709"/>
      <c r="AZ34" s="709"/>
      <c r="BA34" s="709"/>
      <c r="BB34" s="709"/>
      <c r="BC34" s="709"/>
      <c r="BD34" s="208"/>
    </row>
    <row r="35" spans="1:56" s="201" customFormat="1" ht="18.75" customHeight="1">
      <c r="D35" s="711"/>
      <c r="E35" s="711"/>
      <c r="F35" s="711"/>
      <c r="G35" s="711"/>
      <c r="H35" s="711"/>
      <c r="I35" s="711"/>
      <c r="J35" s="711"/>
      <c r="K35" s="711"/>
      <c r="L35" s="711"/>
      <c r="M35" s="711"/>
      <c r="N35" s="711"/>
      <c r="O35" s="711"/>
      <c r="P35" s="711"/>
      <c r="Q35" s="711"/>
      <c r="R35" s="711"/>
      <c r="S35" s="711"/>
      <c r="T35" s="711"/>
      <c r="U35" s="711"/>
      <c r="V35" s="711"/>
      <c r="W35" s="711"/>
      <c r="X35" s="711"/>
      <c r="Y35" s="711"/>
      <c r="Z35" s="711"/>
      <c r="AA35" s="711"/>
      <c r="AB35" s="711"/>
      <c r="AC35" s="711"/>
      <c r="AD35" s="711"/>
      <c r="AE35" s="711"/>
      <c r="AF35" s="711"/>
      <c r="AG35" s="711"/>
      <c r="AH35" s="711"/>
      <c r="AJ35" s="208"/>
      <c r="AK35" s="709"/>
      <c r="AL35" s="709"/>
      <c r="AM35" s="709"/>
      <c r="AN35" s="709"/>
      <c r="AO35" s="709"/>
      <c r="AP35" s="709"/>
      <c r="AQ35" s="709"/>
      <c r="AR35" s="709"/>
      <c r="AS35" s="709"/>
      <c r="AT35" s="709"/>
      <c r="AU35" s="709"/>
      <c r="AV35" s="709"/>
      <c r="AW35" s="709"/>
      <c r="AX35" s="709"/>
      <c r="AY35" s="709"/>
      <c r="AZ35" s="709"/>
      <c r="BA35" s="709"/>
      <c r="BB35" s="709"/>
      <c r="BC35" s="709"/>
      <c r="BD35" s="208"/>
    </row>
    <row r="36" spans="1:56" s="201" customFormat="1" ht="18.75" customHeight="1">
      <c r="AJ36" s="208"/>
      <c r="AK36" s="709"/>
      <c r="AL36" s="709"/>
      <c r="AM36" s="709"/>
      <c r="AN36" s="709"/>
      <c r="AO36" s="709"/>
      <c r="AP36" s="709"/>
      <c r="AQ36" s="709"/>
      <c r="AR36" s="709"/>
      <c r="AS36" s="709"/>
      <c r="AT36" s="709"/>
      <c r="AU36" s="709"/>
      <c r="AV36" s="709"/>
      <c r="AW36" s="709"/>
      <c r="AX36" s="709"/>
      <c r="AY36" s="709"/>
      <c r="AZ36" s="709"/>
      <c r="BA36" s="709"/>
      <c r="BB36" s="709"/>
      <c r="BC36" s="709"/>
      <c r="BD36" s="208"/>
    </row>
    <row r="37" spans="1:56" s="201" customFormat="1" ht="18.75" customHeight="1">
      <c r="D37" s="201" t="s">
        <v>42</v>
      </c>
      <c r="AJ37" s="208"/>
      <c r="AK37" s="709"/>
      <c r="AL37" s="709"/>
      <c r="AM37" s="709"/>
      <c r="AN37" s="709"/>
      <c r="AO37" s="709"/>
      <c r="AP37" s="709"/>
      <c r="AQ37" s="709"/>
      <c r="AR37" s="709"/>
      <c r="AS37" s="709"/>
      <c r="AT37" s="709"/>
      <c r="AU37" s="709"/>
      <c r="AV37" s="709"/>
      <c r="AW37" s="709"/>
      <c r="AX37" s="709"/>
      <c r="AY37" s="709"/>
      <c r="AZ37" s="709"/>
      <c r="BA37" s="709"/>
      <c r="BB37" s="709"/>
      <c r="BC37" s="709"/>
      <c r="BD37" s="208"/>
    </row>
    <row r="38" spans="1:56" s="201" customFormat="1" ht="18.75" customHeight="1">
      <c r="D38" s="712" t="s">
        <v>43</v>
      </c>
      <c r="E38" s="712"/>
      <c r="F38" s="712"/>
      <c r="G38" s="712"/>
      <c r="H38" s="712"/>
      <c r="I38" s="712"/>
      <c r="J38" s="712"/>
      <c r="K38" s="712"/>
      <c r="L38" s="712"/>
      <c r="M38" s="712" t="s">
        <v>166</v>
      </c>
      <c r="N38" s="712"/>
      <c r="O38" s="712"/>
      <c r="P38" s="712"/>
      <c r="Q38" s="712"/>
      <c r="R38" s="712"/>
      <c r="S38" s="712" t="s">
        <v>167</v>
      </c>
      <c r="T38" s="712"/>
      <c r="U38" s="712"/>
      <c r="V38" s="712"/>
      <c r="W38" s="712"/>
      <c r="X38" s="712"/>
      <c r="Y38" s="712"/>
      <c r="Z38" s="712"/>
      <c r="AA38" s="712"/>
      <c r="AB38" s="712"/>
      <c r="AC38" s="712"/>
      <c r="AD38" s="712"/>
      <c r="AE38" s="712"/>
      <c r="AF38" s="712"/>
      <c r="AG38" s="712"/>
      <c r="AH38" s="712"/>
      <c r="AJ38" s="208"/>
      <c r="AK38" s="709"/>
      <c r="AL38" s="709"/>
      <c r="AM38" s="709"/>
      <c r="AN38" s="709"/>
      <c r="AO38" s="709"/>
      <c r="AP38" s="709"/>
      <c r="AQ38" s="709"/>
      <c r="AR38" s="709"/>
      <c r="AS38" s="709"/>
      <c r="AT38" s="709"/>
      <c r="AU38" s="709"/>
      <c r="AV38" s="709"/>
      <c r="AW38" s="709"/>
      <c r="AX38" s="709"/>
      <c r="AY38" s="709"/>
      <c r="AZ38" s="709"/>
      <c r="BA38" s="709"/>
      <c r="BB38" s="709"/>
      <c r="BC38" s="709"/>
      <c r="BD38" s="208"/>
    </row>
    <row r="39" spans="1:56" s="201" customFormat="1" ht="18.75" customHeight="1">
      <c r="D39" s="716"/>
      <c r="E39" s="717"/>
      <c r="F39" s="717"/>
      <c r="G39" s="717"/>
      <c r="H39" s="717"/>
      <c r="I39" s="717"/>
      <c r="J39" s="717"/>
      <c r="K39" s="717"/>
      <c r="L39" s="718"/>
      <c r="M39" s="713" t="s">
        <v>168</v>
      </c>
      <c r="N39" s="714"/>
      <c r="O39" s="714"/>
      <c r="P39" s="714"/>
      <c r="Q39" s="714"/>
      <c r="R39" s="715"/>
      <c r="S39" s="719"/>
      <c r="T39" s="720"/>
      <c r="U39" s="720"/>
      <c r="V39" s="720"/>
      <c r="W39" s="720"/>
      <c r="X39" s="720"/>
      <c r="Y39" s="720"/>
      <c r="Z39" s="720"/>
      <c r="AA39" s="720"/>
      <c r="AB39" s="720"/>
      <c r="AC39" s="720"/>
      <c r="AD39" s="720"/>
      <c r="AE39" s="720"/>
      <c r="AF39" s="720"/>
      <c r="AG39" s="720"/>
      <c r="AH39" s="721"/>
      <c r="AJ39" s="208"/>
      <c r="AK39" s="709"/>
      <c r="AL39" s="709"/>
      <c r="AM39" s="709"/>
      <c r="AN39" s="709"/>
      <c r="AO39" s="709"/>
      <c r="AP39" s="709"/>
      <c r="AQ39" s="709"/>
      <c r="AR39" s="709"/>
      <c r="AS39" s="709"/>
      <c r="AT39" s="709"/>
      <c r="AU39" s="709"/>
      <c r="AV39" s="709"/>
      <c r="AW39" s="709"/>
      <c r="AX39" s="709"/>
      <c r="AY39" s="709"/>
      <c r="AZ39" s="709"/>
      <c r="BA39" s="709"/>
      <c r="BB39" s="709"/>
      <c r="BC39" s="709"/>
      <c r="BD39" s="208"/>
    </row>
    <row r="40" spans="1:56" s="201" customFormat="1" ht="18.75" customHeight="1">
      <c r="D40" s="707" t="s">
        <v>169</v>
      </c>
      <c r="E40" s="707"/>
      <c r="F40" s="707"/>
      <c r="G40" s="707"/>
      <c r="H40" s="707"/>
      <c r="I40" s="707"/>
      <c r="J40" s="707"/>
      <c r="K40" s="707"/>
      <c r="L40" s="707"/>
      <c r="M40" s="708"/>
      <c r="N40" s="708"/>
      <c r="O40" s="708"/>
      <c r="P40" s="708"/>
      <c r="Q40" s="708"/>
      <c r="R40" s="708"/>
      <c r="S40" s="708"/>
      <c r="T40" s="708"/>
      <c r="U40" s="708"/>
      <c r="V40" s="708"/>
      <c r="W40" s="708"/>
      <c r="X40" s="708"/>
      <c r="Y40" s="708"/>
      <c r="Z40" s="708"/>
      <c r="AA40" s="708"/>
      <c r="AB40" s="708"/>
      <c r="AC40" s="708"/>
      <c r="AD40" s="708"/>
      <c r="AE40" s="708"/>
      <c r="AF40" s="708"/>
      <c r="AG40" s="708"/>
      <c r="AH40" s="708"/>
      <c r="AJ40" s="208"/>
      <c r="AK40" s="709"/>
      <c r="AL40" s="709"/>
      <c r="AM40" s="709"/>
      <c r="AN40" s="709"/>
      <c r="AO40" s="709"/>
      <c r="AP40" s="709"/>
      <c r="AQ40" s="709"/>
      <c r="AR40" s="709"/>
      <c r="AS40" s="709"/>
      <c r="AT40" s="709"/>
      <c r="AU40" s="709"/>
      <c r="AV40" s="709"/>
      <c r="AW40" s="709"/>
      <c r="AX40" s="709"/>
      <c r="AY40" s="709"/>
      <c r="AZ40" s="709"/>
      <c r="BA40" s="709"/>
      <c r="BB40" s="709"/>
      <c r="BC40" s="709"/>
      <c r="BD40" s="208"/>
    </row>
    <row r="41" spans="1:56" s="201" customFormat="1" ht="18.75" customHeight="1">
      <c r="D41" s="707"/>
      <c r="E41" s="707"/>
      <c r="F41" s="707"/>
      <c r="G41" s="707"/>
      <c r="H41" s="707"/>
      <c r="I41" s="707"/>
      <c r="J41" s="707"/>
      <c r="K41" s="707"/>
      <c r="L41" s="707"/>
      <c r="M41" s="708"/>
      <c r="N41" s="708"/>
      <c r="O41" s="708"/>
      <c r="P41" s="708"/>
      <c r="Q41" s="708"/>
      <c r="R41" s="708"/>
      <c r="S41" s="708"/>
      <c r="T41" s="708"/>
      <c r="U41" s="708"/>
      <c r="V41" s="708"/>
      <c r="W41" s="708"/>
      <c r="X41" s="708"/>
      <c r="Y41" s="708"/>
      <c r="Z41" s="708"/>
      <c r="AA41" s="708"/>
      <c r="AB41" s="708"/>
      <c r="AC41" s="708"/>
      <c r="AD41" s="708"/>
      <c r="AE41" s="708"/>
      <c r="AF41" s="708"/>
      <c r="AG41" s="708"/>
      <c r="AH41" s="708"/>
      <c r="AJ41" s="208"/>
      <c r="AK41" s="208"/>
      <c r="AL41" s="208"/>
      <c r="AM41" s="208"/>
      <c r="AN41" s="208"/>
      <c r="AO41" s="208"/>
      <c r="AP41" s="208"/>
      <c r="AQ41" s="208"/>
      <c r="AR41" s="208"/>
      <c r="AS41" s="208"/>
      <c r="AT41" s="208"/>
      <c r="AU41" s="208"/>
      <c r="AV41" s="208"/>
      <c r="AW41" s="208"/>
      <c r="AX41" s="208"/>
      <c r="AY41" s="208"/>
      <c r="AZ41" s="208"/>
      <c r="BA41" s="208"/>
      <c r="BB41" s="208"/>
      <c r="BC41" s="208"/>
      <c r="BD41" s="208"/>
    </row>
    <row r="42" spans="1:56" s="201" customFormat="1" ht="18.75" customHeight="1">
      <c r="A42" s="211"/>
      <c r="B42" s="211"/>
      <c r="C42" s="211"/>
      <c r="D42" s="211"/>
      <c r="E42" s="211"/>
      <c r="F42" s="211"/>
      <c r="G42" s="211"/>
      <c r="H42" s="211"/>
      <c r="I42" s="211"/>
      <c r="J42" s="211"/>
      <c r="K42" s="211"/>
      <c r="L42" s="211"/>
      <c r="M42" s="211"/>
      <c r="N42" s="56"/>
      <c r="O42" s="56"/>
      <c r="P42" s="56"/>
      <c r="Q42" s="56"/>
      <c r="R42" s="56"/>
      <c r="S42" s="56"/>
      <c r="T42" s="56"/>
      <c r="U42" s="56"/>
      <c r="V42" s="56"/>
      <c r="W42" s="56"/>
      <c r="X42" s="56"/>
      <c r="Y42" s="56"/>
      <c r="Z42" s="56"/>
      <c r="AA42" s="56"/>
      <c r="AB42" s="56"/>
      <c r="AC42" s="56"/>
      <c r="AD42" s="56"/>
      <c r="AE42" s="56"/>
      <c r="AF42" s="56"/>
      <c r="AG42" s="56"/>
      <c r="AH42" s="56"/>
      <c r="AI42" s="211"/>
      <c r="AJ42" s="208"/>
      <c r="AK42" s="208"/>
      <c r="AL42" s="208"/>
      <c r="AM42" s="208"/>
      <c r="AN42" s="208"/>
      <c r="AO42" s="208"/>
      <c r="AP42" s="208"/>
      <c r="AQ42" s="208"/>
      <c r="AR42" s="208"/>
      <c r="AS42" s="208"/>
      <c r="AT42" s="208"/>
      <c r="AU42" s="208"/>
      <c r="AV42" s="208"/>
      <c r="AW42" s="208"/>
      <c r="AX42" s="208"/>
      <c r="AY42" s="208"/>
      <c r="AZ42" s="208"/>
      <c r="BA42" s="208"/>
      <c r="BB42" s="208"/>
      <c r="BC42" s="208"/>
      <c r="BD42" s="208"/>
    </row>
    <row r="43" spans="1:56" s="201" customFormat="1" ht="18.75" customHeight="1">
      <c r="AH43" s="204" t="s">
        <v>48</v>
      </c>
      <c r="AJ43" s="208"/>
      <c r="AK43" s="208"/>
      <c r="AL43" s="208"/>
      <c r="AM43" s="208"/>
      <c r="AN43" s="208"/>
      <c r="AO43" s="208"/>
      <c r="AP43" s="208"/>
      <c r="AQ43" s="208"/>
      <c r="AR43" s="208"/>
      <c r="AS43" s="208"/>
      <c r="AT43" s="208"/>
      <c r="AU43" s="208"/>
      <c r="AV43" s="208"/>
      <c r="AW43" s="208"/>
      <c r="AX43" s="208"/>
      <c r="AY43" s="208"/>
      <c r="AZ43" s="208"/>
      <c r="BA43" s="208"/>
      <c r="BB43" s="208"/>
      <c r="BC43" s="208"/>
      <c r="BD43" s="208"/>
    </row>
  </sheetData>
  <sheetProtection algorithmName="SHA-512" hashValue="nsPiXknoToR86HzGSKFb+t4Bltni0yFffR8DBmkgr9o1gH/Ekbhdcv0lJMsNF/SNo+3BPWJgWm+PlaYQOOh+yw==" saltValue="iUcmwUaNGHAqVnIrgWRipg==" spinCount="100000" sheet="1" objects="1" scenarios="1" formatCells="0" formatColumns="0" formatRows="0"/>
  <mergeCells count="31">
    <mergeCell ref="AC1:AH1"/>
    <mergeCell ref="D22:L22"/>
    <mergeCell ref="M22:R22"/>
    <mergeCell ref="S22:AH22"/>
    <mergeCell ref="D28:I28"/>
    <mergeCell ref="J28:Y28"/>
    <mergeCell ref="Z28:AH28"/>
    <mergeCell ref="A5:AH5"/>
    <mergeCell ref="AK5:BC7"/>
    <mergeCell ref="A15:AH15"/>
    <mergeCell ref="D17:AH19"/>
    <mergeCell ref="D39:L39"/>
    <mergeCell ref="M39:R39"/>
    <mergeCell ref="S39:AH39"/>
    <mergeCell ref="D23:L23"/>
    <mergeCell ref="M23:R23"/>
    <mergeCell ref="S23:AH23"/>
    <mergeCell ref="M38:R38"/>
    <mergeCell ref="D40:L41"/>
    <mergeCell ref="M40:AH41"/>
    <mergeCell ref="AK16:BC20"/>
    <mergeCell ref="A32:AH32"/>
    <mergeCell ref="D34:AH35"/>
    <mergeCell ref="D38:L38"/>
    <mergeCell ref="D29:I29"/>
    <mergeCell ref="J29:Y29"/>
    <mergeCell ref="Z29:AH29"/>
    <mergeCell ref="S38:AH38"/>
    <mergeCell ref="D24:L25"/>
    <mergeCell ref="M24:AH25"/>
    <mergeCell ref="AK33:BC40"/>
  </mergeCells>
  <phoneticPr fontId="2"/>
  <printOptions horizontalCentered="1"/>
  <pageMargins left="0.43307086614173229" right="0.23622047244094491" top="0.55118110236220474" bottom="0.55118110236220474" header="0.31496062992125984" footer="0.31496062992125984"/>
  <pageSetup paperSize="9" scale="84" fitToHeight="0" orientation="portrait" r:id="rId1"/>
  <headerFooter>
    <oddFooter>&amp;R&amp;8 2025年4月1日更新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1</xdr:col>
                    <xdr:colOff>180975</xdr:colOff>
                    <xdr:row>15</xdr:row>
                    <xdr:rowOff>133350</xdr:rowOff>
                  </from>
                  <to>
                    <xdr:col>3</xdr:col>
                    <xdr:colOff>28575</xdr:colOff>
                    <xdr:row>17</xdr:row>
                    <xdr:rowOff>38100</xdr:rowOff>
                  </to>
                </anchor>
              </controlPr>
            </control>
          </mc:Choice>
        </mc:AlternateContent>
        <mc:AlternateContent xmlns:mc="http://schemas.openxmlformats.org/markup-compatibility/2006">
          <mc:Choice Requires="x14">
            <control shapeId="31746" r:id="rId5" name="Check Box 2">
              <controlPr locked="0" defaultSize="0" autoFill="0" autoLine="0" autoPict="0" altText="申込人と同じ">
                <anchor moveWithCells="1">
                  <from>
                    <xdr:col>29</xdr:col>
                    <xdr:colOff>152400</xdr:colOff>
                    <xdr:row>27</xdr:row>
                    <xdr:rowOff>209550</xdr:rowOff>
                  </from>
                  <to>
                    <xdr:col>34</xdr:col>
                    <xdr:colOff>0</xdr:colOff>
                    <xdr:row>29</xdr:row>
                    <xdr:rowOff>9525</xdr:rowOff>
                  </to>
                </anchor>
              </controlPr>
            </control>
          </mc:Choice>
        </mc:AlternateContent>
        <mc:AlternateContent xmlns:mc="http://schemas.openxmlformats.org/markup-compatibility/2006">
          <mc:Choice Requires="x14">
            <control shapeId="31747" r:id="rId6" name="Check Box 3">
              <controlPr locked="0" defaultSize="0" autoFill="0" autoLine="0" autoPict="0" altText="申込人と同じ">
                <anchor moveWithCells="1">
                  <from>
                    <xdr:col>25</xdr:col>
                    <xdr:colOff>133350</xdr:colOff>
                    <xdr:row>27</xdr:row>
                    <xdr:rowOff>228600</xdr:rowOff>
                  </from>
                  <to>
                    <xdr:col>27</xdr:col>
                    <xdr:colOff>190500</xdr:colOff>
                    <xdr:row>28</xdr:row>
                    <xdr:rowOff>228600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xdr:col>
                    <xdr:colOff>180975</xdr:colOff>
                    <xdr:row>32</xdr:row>
                    <xdr:rowOff>161925</xdr:rowOff>
                  </from>
                  <to>
                    <xdr:col>3</xdr:col>
                    <xdr:colOff>28575</xdr:colOff>
                    <xdr:row>34</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0C0C0"/>
    <pageSetUpPr fitToPage="1"/>
  </sheetPr>
  <dimension ref="A1:A94"/>
  <sheetViews>
    <sheetView workbookViewId="0"/>
  </sheetViews>
  <sheetFormatPr defaultRowHeight="13.5"/>
  <cols>
    <col min="1" max="1" width="9" style="297" bestFit="1" customWidth="1"/>
    <col min="2" max="16384" width="9" style="298"/>
  </cols>
  <sheetData>
    <row r="1" spans="1:1">
      <c r="A1" s="297" t="s">
        <v>303</v>
      </c>
    </row>
    <row r="2" spans="1:1">
      <c r="A2" s="297" t="s">
        <v>304</v>
      </c>
    </row>
    <row r="3" spans="1:1">
      <c r="A3" s="297" t="s">
        <v>305</v>
      </c>
    </row>
    <row r="4" spans="1:1">
      <c r="A4" s="297" t="s">
        <v>306</v>
      </c>
    </row>
    <row r="5" spans="1:1">
      <c r="A5" s="297" t="s">
        <v>307</v>
      </c>
    </row>
    <row r="6" spans="1:1">
      <c r="A6" s="297" t="s">
        <v>308</v>
      </c>
    </row>
    <row r="7" spans="1:1">
      <c r="A7" s="297" t="s">
        <v>309</v>
      </c>
    </row>
    <row r="8" spans="1:1">
      <c r="A8" s="297" t="s">
        <v>310</v>
      </c>
    </row>
    <row r="9" spans="1:1">
      <c r="A9" s="297" t="s">
        <v>311</v>
      </c>
    </row>
    <row r="10" spans="1:1">
      <c r="A10" s="297" t="s">
        <v>312</v>
      </c>
    </row>
    <row r="11" spans="1:1">
      <c r="A11" s="297" t="s">
        <v>313</v>
      </c>
    </row>
    <row r="12" spans="1:1">
      <c r="A12" s="297" t="s">
        <v>314</v>
      </c>
    </row>
    <row r="13" spans="1:1">
      <c r="A13" s="297" t="s">
        <v>315</v>
      </c>
    </row>
    <row r="14" spans="1:1">
      <c r="A14" s="297" t="s">
        <v>316</v>
      </c>
    </row>
    <row r="15" spans="1:1">
      <c r="A15" s="297" t="s">
        <v>317</v>
      </c>
    </row>
    <row r="16" spans="1:1">
      <c r="A16" s="297" t="s">
        <v>318</v>
      </c>
    </row>
    <row r="17" spans="1:1">
      <c r="A17" s="297" t="s">
        <v>319</v>
      </c>
    </row>
    <row r="18" spans="1:1">
      <c r="A18" s="297" t="s">
        <v>320</v>
      </c>
    </row>
    <row r="19" spans="1:1">
      <c r="A19" s="297" t="s">
        <v>321</v>
      </c>
    </row>
    <row r="20" spans="1:1">
      <c r="A20" s="297" t="s">
        <v>322</v>
      </c>
    </row>
    <row r="21" spans="1:1">
      <c r="A21" s="297" t="s">
        <v>323</v>
      </c>
    </row>
    <row r="22" spans="1:1">
      <c r="A22" s="297" t="s">
        <v>324</v>
      </c>
    </row>
    <row r="23" spans="1:1">
      <c r="A23" s="297" t="s">
        <v>325</v>
      </c>
    </row>
    <row r="24" spans="1:1">
      <c r="A24" s="297" t="s">
        <v>326</v>
      </c>
    </row>
    <row r="25" spans="1:1">
      <c r="A25" s="297" t="s">
        <v>327</v>
      </c>
    </row>
    <row r="26" spans="1:1">
      <c r="A26" s="297" t="s">
        <v>328</v>
      </c>
    </row>
    <row r="27" spans="1:1">
      <c r="A27" s="297" t="s">
        <v>329</v>
      </c>
    </row>
    <row r="28" spans="1:1">
      <c r="A28" s="297" t="s">
        <v>330</v>
      </c>
    </row>
    <row r="29" spans="1:1">
      <c r="A29" s="297" t="s">
        <v>331</v>
      </c>
    </row>
    <row r="30" spans="1:1">
      <c r="A30" s="297" t="s">
        <v>332</v>
      </c>
    </row>
    <row r="31" spans="1:1">
      <c r="A31" s="297" t="s">
        <v>333</v>
      </c>
    </row>
    <row r="32" spans="1:1">
      <c r="A32" s="297" t="s">
        <v>334</v>
      </c>
    </row>
    <row r="33" spans="1:1">
      <c r="A33" s="297" t="s">
        <v>335</v>
      </c>
    </row>
    <row r="34" spans="1:1">
      <c r="A34" s="297" t="s">
        <v>336</v>
      </c>
    </row>
    <row r="35" spans="1:1">
      <c r="A35" s="297" t="s">
        <v>337</v>
      </c>
    </row>
    <row r="36" spans="1:1">
      <c r="A36" s="297" t="s">
        <v>338</v>
      </c>
    </row>
    <row r="37" spans="1:1">
      <c r="A37" s="297" t="s">
        <v>339</v>
      </c>
    </row>
    <row r="38" spans="1:1">
      <c r="A38" s="297" t="s">
        <v>340</v>
      </c>
    </row>
    <row r="39" spans="1:1">
      <c r="A39" s="297" t="s">
        <v>341</v>
      </c>
    </row>
    <row r="40" spans="1:1">
      <c r="A40" s="297" t="s">
        <v>342</v>
      </c>
    </row>
    <row r="41" spans="1:1">
      <c r="A41" s="297" t="s">
        <v>343</v>
      </c>
    </row>
    <row r="42" spans="1:1">
      <c r="A42" s="297" t="s">
        <v>344</v>
      </c>
    </row>
    <row r="43" spans="1:1">
      <c r="A43" s="297" t="s">
        <v>345</v>
      </c>
    </row>
    <row r="44" spans="1:1">
      <c r="A44" s="297" t="s">
        <v>346</v>
      </c>
    </row>
    <row r="45" spans="1:1">
      <c r="A45" s="297" t="s">
        <v>347</v>
      </c>
    </row>
    <row r="46" spans="1:1">
      <c r="A46" s="297" t="s">
        <v>348</v>
      </c>
    </row>
    <row r="47" spans="1:1">
      <c r="A47" s="297" t="s">
        <v>349</v>
      </c>
    </row>
    <row r="48" spans="1:1">
      <c r="A48" s="297" t="s">
        <v>350</v>
      </c>
    </row>
    <row r="49" spans="1:1">
      <c r="A49" s="297" t="s">
        <v>351</v>
      </c>
    </row>
    <row r="50" spans="1:1">
      <c r="A50" s="297" t="s">
        <v>352</v>
      </c>
    </row>
    <row r="51" spans="1:1">
      <c r="A51" s="297" t="s">
        <v>353</v>
      </c>
    </row>
    <row r="52" spans="1:1">
      <c r="A52" s="297" t="s">
        <v>354</v>
      </c>
    </row>
    <row r="53" spans="1:1">
      <c r="A53" s="297" t="s">
        <v>355</v>
      </c>
    </row>
    <row r="54" spans="1:1">
      <c r="A54" s="297" t="s">
        <v>356</v>
      </c>
    </row>
    <row r="55" spans="1:1">
      <c r="A55" s="297" t="s">
        <v>357</v>
      </c>
    </row>
    <row r="56" spans="1:1">
      <c r="A56" s="297" t="s">
        <v>358</v>
      </c>
    </row>
    <row r="57" spans="1:1">
      <c r="A57" s="297" t="s">
        <v>359</v>
      </c>
    </row>
    <row r="58" spans="1:1">
      <c r="A58" s="297" t="s">
        <v>360</v>
      </c>
    </row>
    <row r="59" spans="1:1">
      <c r="A59" s="297" t="s">
        <v>361</v>
      </c>
    </row>
    <row r="60" spans="1:1">
      <c r="A60" s="297" t="s">
        <v>362</v>
      </c>
    </row>
    <row r="61" spans="1:1">
      <c r="A61" s="297" t="s">
        <v>363</v>
      </c>
    </row>
    <row r="62" spans="1:1">
      <c r="A62" s="297" t="s">
        <v>364</v>
      </c>
    </row>
    <row r="63" spans="1:1">
      <c r="A63" s="297" t="s">
        <v>365</v>
      </c>
    </row>
    <row r="64" spans="1:1">
      <c r="A64" s="297" t="s">
        <v>366</v>
      </c>
    </row>
    <row r="65" spans="1:1">
      <c r="A65" s="297" t="s">
        <v>367</v>
      </c>
    </row>
    <row r="66" spans="1:1">
      <c r="A66" s="297" t="s">
        <v>368</v>
      </c>
    </row>
    <row r="67" spans="1:1">
      <c r="A67" s="297" t="s">
        <v>369</v>
      </c>
    </row>
    <row r="68" spans="1:1">
      <c r="A68" s="297" t="s">
        <v>370</v>
      </c>
    </row>
    <row r="69" spans="1:1">
      <c r="A69" s="297" t="s">
        <v>371</v>
      </c>
    </row>
    <row r="70" spans="1:1">
      <c r="A70" s="297" t="s">
        <v>372</v>
      </c>
    </row>
    <row r="71" spans="1:1">
      <c r="A71" s="297" t="s">
        <v>373</v>
      </c>
    </row>
    <row r="72" spans="1:1">
      <c r="A72" s="297" t="s">
        <v>374</v>
      </c>
    </row>
    <row r="73" spans="1:1">
      <c r="A73" s="297" t="s">
        <v>375</v>
      </c>
    </row>
    <row r="74" spans="1:1">
      <c r="A74" s="297" t="s">
        <v>376</v>
      </c>
    </row>
    <row r="75" spans="1:1">
      <c r="A75" s="297" t="s">
        <v>377</v>
      </c>
    </row>
    <row r="76" spans="1:1">
      <c r="A76" s="297" t="s">
        <v>378</v>
      </c>
    </row>
    <row r="77" spans="1:1">
      <c r="A77" s="297" t="s">
        <v>379</v>
      </c>
    </row>
    <row r="78" spans="1:1">
      <c r="A78" s="297" t="s">
        <v>380</v>
      </c>
    </row>
    <row r="79" spans="1:1">
      <c r="A79" s="297" t="s">
        <v>381</v>
      </c>
    </row>
    <row r="80" spans="1:1">
      <c r="A80" s="297" t="s">
        <v>382</v>
      </c>
    </row>
    <row r="81" spans="1:1">
      <c r="A81" s="297" t="s">
        <v>383</v>
      </c>
    </row>
    <row r="82" spans="1:1">
      <c r="A82" s="297" t="s">
        <v>384</v>
      </c>
    </row>
    <row r="83" spans="1:1">
      <c r="A83" s="297" t="s">
        <v>385</v>
      </c>
    </row>
    <row r="84" spans="1:1">
      <c r="A84" s="297" t="s">
        <v>386</v>
      </c>
    </row>
    <row r="85" spans="1:1">
      <c r="A85" s="297" t="s">
        <v>387</v>
      </c>
    </row>
    <row r="86" spans="1:1">
      <c r="A86" s="297" t="s">
        <v>388</v>
      </c>
    </row>
    <row r="87" spans="1:1">
      <c r="A87" s="297" t="s">
        <v>389</v>
      </c>
    </row>
    <row r="88" spans="1:1">
      <c r="A88" s="297" t="s">
        <v>390</v>
      </c>
    </row>
    <row r="89" spans="1:1">
      <c r="A89" s="297" t="s">
        <v>391</v>
      </c>
    </row>
    <row r="90" spans="1:1">
      <c r="A90" s="297" t="s">
        <v>392</v>
      </c>
    </row>
    <row r="91" spans="1:1">
      <c r="A91" s="297" t="s">
        <v>393</v>
      </c>
    </row>
    <row r="92" spans="1:1">
      <c r="A92" s="297" t="s">
        <v>394</v>
      </c>
    </row>
    <row r="93" spans="1:1">
      <c r="A93" s="297" t="s">
        <v>395</v>
      </c>
    </row>
    <row r="94" spans="1:1">
      <c r="A94" s="297" t="s">
        <v>396</v>
      </c>
    </row>
  </sheetData>
  <sheetProtection algorithmName="SHA-512" hashValue="slLsb2gal6bnbglV1jushkxa+wTlmAPtJYn4vSSmiGnzUekYN0xIv5/rVM2fcAKKEReNRKiVtwvxswDtnwoKMA==" saltValue="8p8MaMtE57zR6zRGNOJIQg==" spinCount="100000" sheet="1" objects="1" scenarios="1"/>
  <phoneticPr fontId="2"/>
  <printOptions horizontalCentered="1"/>
  <pageMargins left="0.43307086614173229" right="0.23622047244094491" top="0.55118110236220474" bottom="0.55118110236220474" header="0.31496062992125984" footer="0.31496062992125984"/>
  <pageSetup paperSize="9" fitToHeight="0" orientation="portrait" r:id="rId1"/>
  <headerFooter>
    <oddFooter>&amp;R&amp;8 2024年4月1日更新</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0C0C0"/>
    <pageSetUpPr fitToPage="1"/>
  </sheetPr>
  <dimension ref="A1:F26"/>
  <sheetViews>
    <sheetView showGridLines="0" zoomScaleNormal="100" workbookViewId="0"/>
  </sheetViews>
  <sheetFormatPr defaultRowHeight="19.5" customHeight="1"/>
  <cols>
    <col min="1" max="1" width="3.75" style="305" bestFit="1" customWidth="1"/>
    <col min="2" max="2" width="35.625" style="304" customWidth="1"/>
    <col min="3" max="3" width="13.75" style="311" bestFit="1" customWidth="1"/>
    <col min="4" max="4" width="10.625" style="338" customWidth="1"/>
    <col min="5" max="5" width="147.25" style="311" customWidth="1"/>
    <col min="6" max="13" width="12.125" style="311" customWidth="1"/>
    <col min="14" max="16384" width="9" style="311"/>
  </cols>
  <sheetData>
    <row r="1" spans="1:6" s="304" customFormat="1" ht="19.5" customHeight="1">
      <c r="A1" s="299" t="s">
        <v>33</v>
      </c>
      <c r="B1" s="300" t="s">
        <v>34</v>
      </c>
      <c r="C1" s="301" t="s">
        <v>143</v>
      </c>
      <c r="D1" s="302" t="s">
        <v>36</v>
      </c>
      <c r="E1" s="303" t="s">
        <v>35</v>
      </c>
    </row>
    <row r="2" spans="1:6" ht="19.5" customHeight="1">
      <c r="A2" s="305">
        <v>1</v>
      </c>
      <c r="B2" s="306" t="s">
        <v>37</v>
      </c>
      <c r="C2" s="307"/>
      <c r="D2" s="308"/>
      <c r="E2" s="309"/>
      <c r="F2" s="310" t="s">
        <v>255</v>
      </c>
    </row>
    <row r="3" spans="1:6" ht="19.5" customHeight="1">
      <c r="A3" s="305">
        <f>+A2+1</f>
        <v>2</v>
      </c>
      <c r="B3" s="312" t="s">
        <v>139</v>
      </c>
      <c r="C3" s="313" t="s">
        <v>259</v>
      </c>
      <c r="D3" s="314">
        <f>海外投資保険再投資企業てん補申請書!M29</f>
        <v>0</v>
      </c>
      <c r="E3" s="315" t="s">
        <v>148</v>
      </c>
      <c r="F3" s="310" t="s">
        <v>278</v>
      </c>
    </row>
    <row r="4" spans="1:6" ht="19.5" customHeight="1">
      <c r="A4" s="305">
        <f t="shared" ref="A4:A10" si="0">+A3+1</f>
        <v>3</v>
      </c>
      <c r="B4" s="312" t="s">
        <v>256</v>
      </c>
      <c r="C4" s="316" t="s">
        <v>266</v>
      </c>
      <c r="D4" s="317">
        <f ca="1">SUM(海外投資保険再投資企業てん補申請書!E44,海外投資保険再投資企業てん補申請書!K44)</f>
        <v>0</v>
      </c>
      <c r="E4" s="318" t="s">
        <v>260</v>
      </c>
      <c r="F4" s="310" t="s">
        <v>279</v>
      </c>
    </row>
    <row r="5" spans="1:6" ht="19.5" customHeight="1">
      <c r="A5" s="305">
        <f t="shared" si="0"/>
        <v>4</v>
      </c>
      <c r="B5" s="312" t="s">
        <v>258</v>
      </c>
      <c r="C5" s="313" t="s">
        <v>267</v>
      </c>
      <c r="D5" s="317">
        <f>+海外投資保険再投資企業てん補申請書!R44</f>
        <v>0</v>
      </c>
      <c r="E5" s="318" t="s">
        <v>261</v>
      </c>
      <c r="F5" s="310" t="s">
        <v>280</v>
      </c>
    </row>
    <row r="6" spans="1:6" ht="19.5" customHeight="1">
      <c r="A6" s="305">
        <f t="shared" si="0"/>
        <v>5</v>
      </c>
      <c r="B6" s="312" t="s">
        <v>257</v>
      </c>
      <c r="C6" s="313" t="s">
        <v>268</v>
      </c>
      <c r="D6" s="317">
        <f>ROUNDDOWN(海外投資保険再投資企業てん補申請書!R44*海外投資保険再投資企業てん補申請書!N25,0)</f>
        <v>0</v>
      </c>
      <c r="E6" s="318" t="s">
        <v>262</v>
      </c>
      <c r="F6" s="310" t="s">
        <v>281</v>
      </c>
    </row>
    <row r="7" spans="1:6" ht="19.5" customHeight="1">
      <c r="A7" s="305">
        <f t="shared" si="0"/>
        <v>6</v>
      </c>
      <c r="B7" s="312" t="s">
        <v>142</v>
      </c>
      <c r="C7" s="313" t="s">
        <v>269</v>
      </c>
      <c r="D7" s="317" t="str">
        <f>海外投資保険再投資企業てん補申請書!M46</f>
        <v/>
      </c>
      <c r="E7" s="315" t="s">
        <v>148</v>
      </c>
      <c r="F7" s="310" t="s">
        <v>282</v>
      </c>
    </row>
    <row r="8" spans="1:6" ht="19.5" customHeight="1">
      <c r="A8" s="305">
        <f t="shared" si="0"/>
        <v>7</v>
      </c>
      <c r="B8" s="312" t="s">
        <v>263</v>
      </c>
      <c r="C8" s="316" t="s">
        <v>271</v>
      </c>
      <c r="D8" s="314">
        <f>海外投資保険再投資企業てん補申請書!E61</f>
        <v>0</v>
      </c>
      <c r="E8" s="318" t="s">
        <v>270</v>
      </c>
      <c r="F8" s="310" t="s">
        <v>283</v>
      </c>
    </row>
    <row r="9" spans="1:6" ht="19.5" customHeight="1">
      <c r="A9" s="305">
        <f t="shared" si="0"/>
        <v>8</v>
      </c>
      <c r="B9" s="312" t="s">
        <v>264</v>
      </c>
      <c r="C9" s="319" t="s">
        <v>272</v>
      </c>
      <c r="D9" s="320">
        <f>海外投資保険再投資企業てん補申請書!R61</f>
        <v>0</v>
      </c>
      <c r="E9" s="318" t="s">
        <v>261</v>
      </c>
      <c r="F9" s="310" t="s">
        <v>284</v>
      </c>
    </row>
    <row r="10" spans="1:6" ht="19.5" customHeight="1">
      <c r="A10" s="305">
        <f t="shared" si="0"/>
        <v>9</v>
      </c>
      <c r="B10" s="321" t="s">
        <v>265</v>
      </c>
      <c r="C10" s="322" t="s">
        <v>273</v>
      </c>
      <c r="D10" s="323">
        <f>ROUNDDOWN(海外投資保険再投資企業てん補申請書!R61*海外投資保険再投資企業てん補申請書!N25,0)</f>
        <v>0</v>
      </c>
      <c r="E10" s="324" t="s">
        <v>262</v>
      </c>
      <c r="F10" s="310" t="s">
        <v>285</v>
      </c>
    </row>
    <row r="11" spans="1:6" ht="19.5" customHeight="1">
      <c r="D11" s="325"/>
      <c r="E11" s="326"/>
    </row>
    <row r="12" spans="1:6" ht="19.5" customHeight="1">
      <c r="B12" s="304" t="s">
        <v>38</v>
      </c>
      <c r="D12" s="325"/>
      <c r="E12" s="326"/>
    </row>
    <row r="13" spans="1:6" ht="19.5" customHeight="1">
      <c r="A13" s="305">
        <v>10</v>
      </c>
      <c r="B13" s="306" t="s">
        <v>140</v>
      </c>
      <c r="C13" s="307" t="s">
        <v>275</v>
      </c>
      <c r="D13" s="327">
        <f>IF(OR(海外投資保険再投資企業てん補申請書!V39=2,海外投資保険再投資企業てん補申請書!V39=3),海外投資保険再投資企業てん補申請書!Q42,海外投資保険再投資企業てん補申請書!H42)</f>
        <v>0</v>
      </c>
      <c r="E13" s="328" t="s">
        <v>274</v>
      </c>
    </row>
    <row r="14" spans="1:6" ht="19.5" customHeight="1">
      <c r="A14" s="305">
        <v>11</v>
      </c>
      <c r="B14" s="321" t="s">
        <v>141</v>
      </c>
      <c r="C14" s="329" t="s">
        <v>277</v>
      </c>
      <c r="D14" s="323">
        <f>+海外投資保険再投資企業てん補申請書!H59</f>
        <v>0</v>
      </c>
      <c r="E14" s="324" t="s">
        <v>276</v>
      </c>
    </row>
    <row r="15" spans="1:6" ht="19.5" customHeight="1">
      <c r="C15" s="330"/>
      <c r="D15" s="331"/>
      <c r="E15" s="332"/>
    </row>
    <row r="16" spans="1:6" ht="19.5" customHeight="1">
      <c r="B16" s="304" t="s">
        <v>92</v>
      </c>
      <c r="C16" s="330"/>
      <c r="D16" s="331"/>
      <c r="E16" s="332"/>
    </row>
    <row r="17" spans="1:6" ht="19.5" customHeight="1">
      <c r="A17" s="305">
        <v>12</v>
      </c>
      <c r="B17" s="306" t="s">
        <v>157</v>
      </c>
      <c r="C17" s="307"/>
      <c r="D17" s="327"/>
      <c r="E17" s="328" t="s">
        <v>160</v>
      </c>
      <c r="F17" s="333"/>
    </row>
    <row r="18" spans="1:6" ht="19.5" customHeight="1">
      <c r="A18" s="305">
        <v>13</v>
      </c>
      <c r="B18" s="321" t="s">
        <v>158</v>
      </c>
      <c r="C18" s="329"/>
      <c r="D18" s="323"/>
      <c r="E18" s="324" t="s">
        <v>159</v>
      </c>
    </row>
    <row r="19" spans="1:6" ht="19.5" customHeight="1">
      <c r="D19" s="325"/>
    </row>
    <row r="20" spans="1:6" ht="19.5" customHeight="1">
      <c r="B20" s="304" t="s">
        <v>144</v>
      </c>
      <c r="D20" s="325"/>
    </row>
    <row r="21" spans="1:6" ht="19.5" customHeight="1">
      <c r="B21" s="304" t="s">
        <v>145</v>
      </c>
      <c r="D21" s="325"/>
    </row>
    <row r="22" spans="1:6" ht="19.5" customHeight="1">
      <c r="B22" s="304" t="s">
        <v>161</v>
      </c>
      <c r="D22" s="325"/>
    </row>
    <row r="23" spans="1:6" ht="19.5" customHeight="1">
      <c r="A23" s="305">
        <v>14</v>
      </c>
      <c r="B23" s="334" t="s">
        <v>286</v>
      </c>
      <c r="C23" s="335" t="s">
        <v>156</v>
      </c>
      <c r="D23" s="336">
        <f ca="1">+別添１_送金の内容!P70</f>
        <v>0</v>
      </c>
      <c r="E23" s="337" t="s">
        <v>290</v>
      </c>
      <c r="F23" s="310" t="s">
        <v>285</v>
      </c>
    </row>
    <row r="24" spans="1:6" ht="19.5" customHeight="1">
      <c r="A24" s="305">
        <v>15</v>
      </c>
      <c r="B24" s="334" t="s">
        <v>287</v>
      </c>
      <c r="C24" s="335" t="s">
        <v>291</v>
      </c>
      <c r="D24" s="336">
        <f>+海外投資保険再投資企業てん補申請書!E30</f>
        <v>0</v>
      </c>
      <c r="E24" s="337"/>
      <c r="F24" s="310" t="s">
        <v>285</v>
      </c>
    </row>
    <row r="25" spans="1:6" ht="19.5" customHeight="1">
      <c r="A25" s="305">
        <v>16</v>
      </c>
      <c r="B25" s="334" t="s">
        <v>288</v>
      </c>
      <c r="C25" s="316" t="s">
        <v>271</v>
      </c>
      <c r="D25" s="336">
        <f>海外投資保険再投資企業てん補申請書!E61</f>
        <v>0</v>
      </c>
      <c r="E25" s="337" t="s">
        <v>162</v>
      </c>
      <c r="F25" s="310" t="s">
        <v>285</v>
      </c>
    </row>
    <row r="26" spans="1:6" ht="19.5" customHeight="1">
      <c r="A26" s="305">
        <v>17</v>
      </c>
      <c r="B26" s="334" t="s">
        <v>289</v>
      </c>
      <c r="C26" s="335" t="s">
        <v>292</v>
      </c>
      <c r="D26" s="336" t="str">
        <f>+海外投資保険再投資企業てん補申請書!E47</f>
        <v/>
      </c>
      <c r="E26" s="337"/>
      <c r="F26" s="310" t="s">
        <v>285</v>
      </c>
    </row>
  </sheetData>
  <sheetProtection algorithmName="SHA-512" hashValue="o8PbZTwPwfLyUniMKtwBM5ykpNmghO0z6R222I6m/JpwHh2KIfBB8+mWi7P096RWFKNxwzY7yCfD8zLx8fN6+Q==" saltValue="f2bL4/Gy+S+BNOKEIjFPGw==" spinCount="100000" sheet="1" objects="1" scenarios="1"/>
  <phoneticPr fontId="2"/>
  <printOptions horizontalCentered="1"/>
  <pageMargins left="0.43307086614173229" right="0.23622047244094491" top="0.55118110236220474" bottom="0.55118110236220474" header="0.31496062992125984" footer="0.31496062992125984"/>
  <pageSetup paperSize="9" scale="46" fitToHeight="0" orientation="portrait" r:id="rId1"/>
  <headerFooter>
    <oddFooter>&amp;R&amp;8 2024年4月1日更新</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j Z p R V Q 1 Z O X 2 l A A A A 9 g A A A B I A H A B D b 2 5 m a W c v U G F j a 2 F n Z S 5 4 b W w g o h g A K K A U A A A A A A A A A A A A A A A A A A A A A A A A A A A A h Y + x D o I w G I R f h X S n L X X Q k J 8 y u B l J S E y M a 1 M q F K E Y W i z v 5 u A j + Q p i F H V z v L v v k r v 7 9 Q b p 2 D b B R f V W d y Z B E a Y o U E Z 2 h T Z l g g Z 3 D F c o 5 Z A L e R K l C i b Y 2 H i 0 O k G V c + e Y E O 8 9 9 g v c 9 S V h l E b k k G 1 3 s l K t C L W x T h i p 0 K d V / G 8 h D v v X G M 5 w R J e Y 0 W k T k N m E T J s v w K b s m f 6 Y s B 4 a N / S K 1 y L c 5 E B m C e T 9 g T 8 A U E s D B B Q A A g A I A I 2 a U 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N m l F V K I p H u A 4 A A A A R A A A A E w A c A E Z v c m 1 1 b G F z L 1 N l Y 3 R p b 2 4 x L m 0 g o h g A K K A U A A A A A A A A A A A A A A A A A A A A A A A A A A A A K 0 5 N L s n M z 1 M I h t C G 1 g B Q S w E C L Q A U A A I A C A C N m l F V D V k 5 f a U A A A D 2 A A A A E g A A A A A A A A A A A A A A A A A A A A A A Q 2 9 u Z m l n L 1 B h Y 2 t h Z 2 U u e G 1 s U E s B A i 0 A F A A C A A g A j Z p R V Q / K 6 a u k A A A A 6 Q A A A B M A A A A A A A A A A A A A A A A A 8 Q A A A F t D b 2 5 0 Z W 5 0 X 1 R 5 c G V z X S 5 4 b W x Q S w E C L Q A U A A I A C A C N m l F V 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N a L u g p V E 3 U W w M q A U Z B P m f Q A A A A A C A A A A A A A D Z g A A w A A A A B A A A A B 8 b 8 k X L O / I N a X + Q h j 7 i 6 9 c A A A A A A S A A A C g A A A A E A A A A I E s x 4 t 3 j C G c j e I 7 Y 6 a m 9 x 5 Q A A A A 5 i I K 6 I Y v / b H Z y R r v a z J x K E e t i 5 Z v 7 C F v L g C Q e 9 m 2 5 q 6 3 + r s z g p j N 8 G e L G N e 2 U c 5 z B h z f g c l h k T S / P g j j y p V 3 X 3 9 w M + C K d l P 3 F Q q U P F b N X 6 g U A A A A F D 5 Y Y / 1 + J l s H K F J j F L 8 P X 6 h 3 y t E = < / 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0500ca79-0cff-497b-be72-1ae5ee321b12" xsi:nil="true"/>
    <lcf76f155ced4ddcb4097134ff3c332f xmlns="fa92c527-f821-4cdf-b9d3-d245998aee5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979E3554F535D34C9772E513257BEED1" ma:contentTypeVersion="11" ma:contentTypeDescription="Create a new document." ma:contentTypeScope="" ma:versionID="a383857093f862b59940bf2e810ccbf8">
  <xsd:schema xmlns:xsd="http://www.w3.org/2001/XMLSchema" xmlns:xs="http://www.w3.org/2001/XMLSchema" xmlns:p="http://schemas.microsoft.com/office/2006/metadata/properties" xmlns:ns2="fa92c527-f821-4cdf-b9d3-d245998aee58" xmlns:ns3="0500ca79-0cff-497b-be72-1ae5ee321b12" targetNamespace="http://schemas.microsoft.com/office/2006/metadata/properties" ma:root="true" ma:fieldsID="817f0d9c90c619a933a646f608e4d8d4" ns2:_="" ns3:_="">
    <xsd:import namespace="fa92c527-f821-4cdf-b9d3-d245998aee58"/>
    <xsd:import namespace="0500ca79-0cff-497b-be72-1ae5ee321b1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92c527-f821-4cdf-b9d3-d245998aee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8208207-6691-4314-81b2-73db3e7145d1"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00ca79-0cff-497b-be72-1ae5ee321b12"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0c87108-e79d-4738-8e3e-1b0b9abb1d32}" ma:internalName="TaxCatchAll" ma:showField="CatchAllData" ma:web="0500ca79-0cff-497b-be72-1ae5ee321b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6903B1-A245-40A6-B946-0A6F7ACF65B1}">
  <ds:schemaRefs>
    <ds:schemaRef ds:uri="http://schemas.microsoft.com/DataMashup"/>
  </ds:schemaRefs>
</ds:datastoreItem>
</file>

<file path=customXml/itemProps2.xml><?xml version="1.0" encoding="utf-8"?>
<ds:datastoreItem xmlns:ds="http://schemas.openxmlformats.org/officeDocument/2006/customXml" ds:itemID="{CAB87014-D676-4706-BB6C-1288262F0139}">
  <ds:schemaRefs>
    <ds:schemaRef ds:uri="http://schemas.microsoft.com/office/2006/metadata/properties"/>
    <ds:schemaRef ds:uri="http://purl.org/dc/terms/"/>
    <ds:schemaRef ds:uri="fa92c527-f821-4cdf-b9d3-d245998aee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0500ca79-0cff-497b-be72-1ae5ee321b12"/>
    <ds:schemaRef ds:uri="http://www.w3.org/XML/1998/namespace"/>
    <ds:schemaRef ds:uri="http://purl.org/dc/dcmitype/"/>
  </ds:schemaRefs>
</ds:datastoreItem>
</file>

<file path=customXml/itemProps3.xml><?xml version="1.0" encoding="utf-8"?>
<ds:datastoreItem xmlns:ds="http://schemas.openxmlformats.org/officeDocument/2006/customXml" ds:itemID="{7A49C82A-0A32-45BD-9153-C0DDAACDB905}">
  <ds:schemaRefs>
    <ds:schemaRef ds:uri="http://schemas.microsoft.com/sharepoint/v3/contenttype/forms"/>
  </ds:schemaRefs>
</ds:datastoreItem>
</file>

<file path=customXml/itemProps4.xml><?xml version="1.0" encoding="utf-8"?>
<ds:datastoreItem xmlns:ds="http://schemas.openxmlformats.org/officeDocument/2006/customXml" ds:itemID="{7DD01EC4-D654-4AFE-8A0F-B9F668C5D7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92c527-f821-4cdf-b9d3-d245998aee58"/>
    <ds:schemaRef ds:uri="0500ca79-0cff-497b-be72-1ae5ee321b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海外投資保険再投資企業てん補申請書</vt:lpstr>
      <vt:lpstr>別添１_送金の内容</vt:lpstr>
      <vt:lpstr>別添２_表明保証</vt:lpstr>
      <vt:lpstr>通貨略称</vt:lpstr>
      <vt:lpstr>貼付用（再投資）</vt:lpstr>
      <vt:lpstr>海外投資保険再投資企業てん補申請書!Print_Area</vt:lpstr>
      <vt:lpstr>別添１_送金の内容!Print_Area</vt:lpstr>
      <vt:lpstr>別添２_表明保証!Print_Area</vt:lpstr>
      <vt:lpstr>通貨略称!外貨の種類</vt:lpstr>
      <vt:lpstr>通貨略称!通貨略称</vt:lpstr>
      <vt:lpstr>部分損通貨略称</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Printed>2024-01-23T00:48:30Z</cp:lastPrinted>
  <dcterms:created xsi:type="dcterms:W3CDTF">2013-12-06T01:13:51Z</dcterms:created>
  <dcterms:modified xsi:type="dcterms:W3CDTF">2025-03-05T06:53:27Z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0x010100979E3554F535D34C9772E513257BEED1</vt:lpwstr>
  </property>
</Properties>
</file>