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68B902BF-B929-4DEA-8C22-7A2EBDEB10EE}" xr6:coauthVersionLast="47" xr6:coauthVersionMax="47" xr10:uidLastSave="{00000000-0000-0000-0000-000000000000}"/>
  <workbookProtection workbookPassword="D8D4" lockStructure="1"/>
  <bookViews>
    <workbookView xWindow="-120" yWindow="-120" windowWidth="29040" windowHeight="15990" tabRatio="760" xr2:uid="{00000000-000D-0000-FFFF-FFFF00000000}"/>
  </bookViews>
  <sheets>
    <sheet name="【提出用】貿易一般保険申込書（技術提供契約等）" sheetId="26" r:id="rId1"/>
    <sheet name="【提出用】別表" sheetId="57" r:id="rId2"/>
    <sheet name="【提出用】別表（支出費用） " sheetId="58" r:id="rId3"/>
    <sheet name="【提出用】別表（複数支払人等）" sheetId="37" r:id="rId4"/>
    <sheet name="コード一覧" sheetId="9" r:id="rId5"/>
    <sheet name="決済方法の入力方法" sheetId="56" r:id="rId6"/>
  </sheets>
  <externalReferences>
    <externalReference r:id="rId7"/>
    <externalReference r:id="rId8"/>
  </externalReferences>
  <definedNames>
    <definedName name="_Order1">255</definedName>
    <definedName name="_Order2">255</definedName>
    <definedName name="AAA">'[1]2_2_2_ｱﾄﾘﾋﾞｭｰﾄその他'!$A$8:$I$40</definedName>
    <definedName name="HS">コード一覧!$AU$3:$AV$63</definedName>
    <definedName name="_xlnm.Print_Area" localSheetId="1">【提出用】別表!$A$2:$N$70</definedName>
    <definedName name="_xlnm.Print_Area" localSheetId="2">'【提出用】別表（支出費用） '!$A$2:$G$40</definedName>
    <definedName name="_xlnm.Print_Area" localSheetId="3">'【提出用】別表（複数支払人等）'!$A$2:$I$41</definedName>
    <definedName name="_xlnm.Print_Area" localSheetId="0">'【提出用】貿易一般保険申込書（技術提供契約等）'!$A$3:$AC$83</definedName>
    <definedName name="SAP">'[2]5-10.商品構造（概略PSD）'!$A$2:$S$33</definedName>
    <definedName name="sss">'[1]2_2_2_ｱﾄﾘﾋﾞｭｰﾄ一覧'!$A$8:$I$40</definedName>
    <definedName name="VBB">'[1]2_2_2_ｱﾄﾘﾋﾞｭｰﾄその他'!$A$8:$I$40</definedName>
    <definedName name="ユーザンス月日指定x">コード一覧!$W$4:$X$5</definedName>
    <definedName name="貨物x">コード一覧!$AC$4:$AC$7</definedName>
    <definedName name="概略SAP">'[2]5-10.商品構造（概略PSD）'!$G$3:$R$33</definedName>
    <definedName name="決済方法x">コード一覧!$L$2:$M$36</definedName>
    <definedName name="月日">コード一覧!$X$4:$X$5</definedName>
    <definedName name="国x">コード一覧!$H$3:$I$281</definedName>
    <definedName name="支払人格付x">コード一覧!$AR$4:$AR$19</definedName>
    <definedName name="支払保証x">コード一覧!$U$4:$U$26</definedName>
    <definedName name="支払保証y">コード一覧!$T$4:$U$26</definedName>
    <definedName name="受渡条件x">コード一覧!$AB$4:$AB$11</definedName>
    <definedName name="相手方格付x">コード一覧!$AQ$4:$AQ$19</definedName>
    <definedName name="通貨x">コード一覧!$E$4:$E$59</definedName>
    <definedName name="通貨y">コード一覧!$F$4:$F$60</definedName>
    <definedName name="変更事由x">コード一覧!$Y$4:$Z$19</definedName>
    <definedName name="保証人格付x">コード一覧!$AS$4:$AS$9</definedName>
  </definedNames>
  <calcPr calcId="191029"/>
  <customWorkbookViews>
    <customWorkbookView name="松浦 貴洋 - 個人用ビュー" guid="{A6F18953-DD86-43BF-B663-C63F3A140173}" mergeInterval="0" personalView="1" maximized="1" xWindow="-8" yWindow="-8" windowWidth="1936" windowHeight="1068" tabRatio="950" activeSheetId="2" showComments="commIndAndComment"/>
    <customWorkbookView name="渡辺 綾 - 個人用ビュー" guid="{34EAD3D0-53CE-47EF-B5AF-53ED2292B81D}" mergeInterval="0" personalView="1" maximized="1" xWindow="-8" yWindow="-8" windowWidth="1936" windowHeight="1068" tabRatio="95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8" i="26" l="1"/>
  <c r="AQ38" i="26" s="1"/>
  <c r="C45" i="57"/>
  <c r="I44" i="57"/>
  <c r="C44" i="57"/>
  <c r="B44" i="57"/>
  <c r="C43" i="57"/>
  <c r="I42" i="57"/>
  <c r="C42" i="57"/>
  <c r="B42" i="57"/>
  <c r="I41" i="57"/>
  <c r="B41" i="57"/>
  <c r="I40" i="57"/>
  <c r="I39" i="57"/>
  <c r="B39" i="57"/>
  <c r="D37" i="57"/>
  <c r="C25" i="57"/>
  <c r="I24" i="57"/>
  <c r="C24" i="57"/>
  <c r="B24" i="57"/>
  <c r="C23" i="57"/>
  <c r="I22" i="57"/>
  <c r="C22" i="57"/>
  <c r="B22" i="57"/>
  <c r="I21" i="57"/>
  <c r="B21" i="57"/>
  <c r="I20" i="57"/>
  <c r="I19" i="57"/>
  <c r="B19" i="57"/>
  <c r="D17" i="57"/>
  <c r="C35" i="57"/>
  <c r="I34" i="57"/>
  <c r="C34" i="57"/>
  <c r="B34" i="57"/>
  <c r="C33" i="57"/>
  <c r="I32" i="57"/>
  <c r="C32" i="57"/>
  <c r="B32" i="57"/>
  <c r="I31" i="57"/>
  <c r="B31" i="57"/>
  <c r="I30" i="57"/>
  <c r="I29" i="57"/>
  <c r="B29" i="57"/>
  <c r="D27" i="57"/>
  <c r="C15" i="57"/>
  <c r="I14" i="57"/>
  <c r="C14" i="57"/>
  <c r="B14" i="57"/>
  <c r="C13" i="57"/>
  <c r="I12" i="57"/>
  <c r="C12" i="57"/>
  <c r="B12" i="57"/>
  <c r="I11" i="57"/>
  <c r="B11" i="57"/>
  <c r="I10" i="57"/>
  <c r="I9" i="57"/>
  <c r="B9" i="57"/>
  <c r="D7" i="57"/>
  <c r="C55" i="57"/>
  <c r="C53" i="57"/>
  <c r="C54" i="57"/>
  <c r="C52" i="57"/>
  <c r="D47" i="57"/>
  <c r="I54" i="57"/>
  <c r="B54" i="57"/>
  <c r="I52" i="57"/>
  <c r="B52" i="57"/>
  <c r="I51" i="57"/>
  <c r="B51" i="57"/>
  <c r="I50" i="57"/>
  <c r="I49" i="57"/>
  <c r="B49" i="57"/>
  <c r="Y37" i="26"/>
  <c r="Y36" i="26"/>
  <c r="Y35" i="26"/>
  <c r="Y34" i="26"/>
  <c r="Y21" i="26"/>
  <c r="Y25" i="26"/>
  <c r="Y23" i="26"/>
  <c r="R27" i="26"/>
  <c r="J27" i="26"/>
  <c r="B27" i="26"/>
  <c r="N32"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N5" i="9"/>
  <c r="N6" i="9"/>
  <c r="N7" i="9"/>
  <c r="N8" i="9"/>
  <c r="N9" i="9"/>
  <c r="N10" i="9"/>
  <c r="N11" i="9"/>
  <c r="N12" i="9"/>
  <c r="N13" i="9"/>
  <c r="N14" i="9"/>
  <c r="N15" i="9"/>
  <c r="N16" i="9"/>
  <c r="N17" i="9"/>
  <c r="N18" i="9"/>
  <c r="N19" i="9"/>
  <c r="N20" i="9"/>
  <c r="N21" i="9"/>
  <c r="N22" i="9"/>
  <c r="N23" i="9"/>
  <c r="N24" i="9"/>
  <c r="N25" i="9"/>
  <c r="N26" i="9"/>
  <c r="N27" i="9"/>
  <c r="N28" i="9"/>
  <c r="N29" i="9"/>
  <c r="N30" i="9"/>
  <c r="N31" i="9"/>
  <c r="N33" i="9"/>
  <c r="N34" i="9"/>
  <c r="N35" i="9"/>
  <c r="N36" i="9"/>
  <c r="N4" i="9"/>
</calcChain>
</file>

<file path=xl/sharedStrings.xml><?xml version="1.0" encoding="utf-8"?>
<sst xmlns="http://schemas.openxmlformats.org/spreadsheetml/2006/main" count="1758" uniqueCount="1384">
  <si>
    <t>変更事由</t>
    <rPh sb="0" eb="2">
      <t>ヘンコウ</t>
    </rPh>
    <rPh sb="2" eb="4">
      <t>ジユウ</t>
    </rPh>
    <phoneticPr fontId="4"/>
  </si>
  <si>
    <t xml:space="preserve"> </t>
    <phoneticPr fontId="4"/>
  </si>
  <si>
    <t>11</t>
    <phoneticPr fontId="4"/>
  </si>
  <si>
    <t>決済方法</t>
    <rPh sb="0" eb="2">
      <t>ケッサイ</t>
    </rPh>
    <rPh sb="2" eb="4">
      <t>ホウホウ</t>
    </rPh>
    <phoneticPr fontId="4"/>
  </si>
  <si>
    <t>支払保証</t>
    <rPh sb="0" eb="2">
      <t>シハライ</t>
    </rPh>
    <rPh sb="2" eb="4">
      <t>ホショウ</t>
    </rPh>
    <phoneticPr fontId="4"/>
  </si>
  <si>
    <t>通貨コード</t>
    <rPh sb="0" eb="2">
      <t>ツウカ</t>
    </rPh>
    <phoneticPr fontId="4"/>
  </si>
  <si>
    <t>通貨</t>
    <rPh sb="0" eb="2">
      <t>ツウカ</t>
    </rPh>
    <phoneticPr fontId="4"/>
  </si>
  <si>
    <t>表示</t>
    <rPh sb="0" eb="2">
      <t>ヒョウジ</t>
    </rPh>
    <phoneticPr fontId="4"/>
  </si>
  <si>
    <t>国名</t>
    <rPh sb="0" eb="2">
      <t>コクメイ</t>
    </rPh>
    <phoneticPr fontId="4"/>
  </si>
  <si>
    <t>国コード</t>
    <rPh sb="0" eb="1">
      <t>クニ</t>
    </rPh>
    <phoneticPr fontId="4"/>
  </si>
  <si>
    <t>コード</t>
    <phoneticPr fontId="4"/>
  </si>
  <si>
    <t>内容</t>
    <rPh sb="0" eb="2">
      <t>ナイヨウ</t>
    </rPh>
    <phoneticPr fontId="4"/>
  </si>
  <si>
    <t>円借款</t>
    <rPh sb="0" eb="3">
      <t>エンシャッカン</t>
    </rPh>
    <phoneticPr fontId="4"/>
  </si>
  <si>
    <t>***日</t>
    <rPh sb="3" eb="4">
      <t>ニチ</t>
    </rPh>
    <phoneticPr fontId="4"/>
  </si>
  <si>
    <t>無償援助</t>
    <rPh sb="0" eb="2">
      <t>ムショウ</t>
    </rPh>
    <rPh sb="2" eb="4">
      <t>エンジョ</t>
    </rPh>
    <phoneticPr fontId="4"/>
  </si>
  <si>
    <t>ＩＢＲＤ(国際復興開発銀行)</t>
    <rPh sb="5" eb="7">
      <t>コクサイ</t>
    </rPh>
    <rPh sb="7" eb="9">
      <t>フッコウ</t>
    </rPh>
    <rPh sb="9" eb="11">
      <t>カイハツ</t>
    </rPh>
    <rPh sb="11" eb="13">
      <t>ギンコウ</t>
    </rPh>
    <phoneticPr fontId="4"/>
  </si>
  <si>
    <t>ＩＤＡ(国際開発協会)</t>
    <rPh sb="4" eb="6">
      <t>コクサイ</t>
    </rPh>
    <rPh sb="6" eb="8">
      <t>カイハツ</t>
    </rPh>
    <rPh sb="8" eb="10">
      <t>キョウカイ</t>
    </rPh>
    <phoneticPr fontId="4"/>
  </si>
  <si>
    <t>ＩＦＣ(国際金融公社)</t>
    <rPh sb="4" eb="6">
      <t>コクサイ</t>
    </rPh>
    <rPh sb="6" eb="8">
      <t>キンユウ</t>
    </rPh>
    <rPh sb="8" eb="10">
      <t>コウシャ</t>
    </rPh>
    <phoneticPr fontId="4"/>
  </si>
  <si>
    <t>ＡＤＢ(アジア開発銀行)</t>
    <rPh sb="7" eb="9">
      <t>カイハツ</t>
    </rPh>
    <rPh sb="9" eb="11">
      <t>ギンコウ</t>
    </rPh>
    <phoneticPr fontId="4"/>
  </si>
  <si>
    <t>ＪＢＩＣ(国際協力銀行)</t>
    <rPh sb="5" eb="7">
      <t>コクサイ</t>
    </rPh>
    <rPh sb="7" eb="9">
      <t>キョウリョク</t>
    </rPh>
    <rPh sb="9" eb="11">
      <t>ギンコウ</t>
    </rPh>
    <phoneticPr fontId="4"/>
  </si>
  <si>
    <t>ＡＦＤＢ(アフリカ開発銀行)</t>
    <rPh sb="9" eb="11">
      <t>カイハツ</t>
    </rPh>
    <rPh sb="11" eb="13">
      <t>ギンコウ</t>
    </rPh>
    <phoneticPr fontId="4"/>
  </si>
  <si>
    <t>ＡＦＤＦ(アフリカ開発基金)</t>
    <rPh sb="9" eb="11">
      <t>カイハツ</t>
    </rPh>
    <rPh sb="11" eb="13">
      <t>キキン</t>
    </rPh>
    <phoneticPr fontId="4"/>
  </si>
  <si>
    <t>ＩＤＢ(米州開発銀行)</t>
    <rPh sb="4" eb="6">
      <t>ベイシュウ</t>
    </rPh>
    <rPh sb="6" eb="8">
      <t>カイハツ</t>
    </rPh>
    <rPh sb="8" eb="10">
      <t>ギンコウ</t>
    </rPh>
    <phoneticPr fontId="4"/>
  </si>
  <si>
    <t>ＣＤＢ(カリブ開発銀行)</t>
    <rPh sb="7" eb="9">
      <t>カイハツ</t>
    </rPh>
    <rPh sb="9" eb="11">
      <t>ギンコウ</t>
    </rPh>
    <phoneticPr fontId="4"/>
  </si>
  <si>
    <t>ＥＤＦ(欧州開発基金)</t>
    <rPh sb="4" eb="6">
      <t>オウシュウ</t>
    </rPh>
    <rPh sb="6" eb="8">
      <t>カイハツ</t>
    </rPh>
    <rPh sb="8" eb="10">
      <t>キキン</t>
    </rPh>
    <phoneticPr fontId="4"/>
  </si>
  <si>
    <t>ＥＩＢ(欧州投資銀行)</t>
    <rPh sb="4" eb="6">
      <t>オウシュウ</t>
    </rPh>
    <rPh sb="6" eb="8">
      <t>トウシ</t>
    </rPh>
    <rPh sb="8" eb="10">
      <t>ギンコウ</t>
    </rPh>
    <phoneticPr fontId="4"/>
  </si>
  <si>
    <t>ＩＦＡＤ(国際農業開発基金)</t>
    <rPh sb="5" eb="7">
      <t>コクサイ</t>
    </rPh>
    <rPh sb="7" eb="9">
      <t>ノウギョウ</t>
    </rPh>
    <rPh sb="9" eb="11">
      <t>カイハツ</t>
    </rPh>
    <rPh sb="11" eb="13">
      <t>キキン</t>
    </rPh>
    <phoneticPr fontId="4"/>
  </si>
  <si>
    <t>ＥＢＲＤ(欧州復興開発銀行)</t>
    <rPh sb="5" eb="7">
      <t>オウシュウ</t>
    </rPh>
    <rPh sb="7" eb="9">
      <t>フッコウ</t>
    </rPh>
    <rPh sb="9" eb="11">
      <t>カイハツ</t>
    </rPh>
    <rPh sb="11" eb="13">
      <t>ギンコウ</t>
    </rPh>
    <phoneticPr fontId="4"/>
  </si>
  <si>
    <t>06</t>
    <phoneticPr fontId="4"/>
  </si>
  <si>
    <t>コード</t>
    <phoneticPr fontId="4"/>
  </si>
  <si>
    <t>船積後（対価確認後）
非常危険　保険料計算期間</t>
    <rPh sb="0" eb="2">
      <t>フナヅ</t>
    </rPh>
    <rPh sb="2" eb="3">
      <t>ゴ</t>
    </rPh>
    <rPh sb="4" eb="5">
      <t>タイ</t>
    </rPh>
    <rPh sb="6" eb="8">
      <t>カクニン</t>
    </rPh>
    <rPh sb="8" eb="9">
      <t>ゴ</t>
    </rPh>
    <rPh sb="11" eb="13">
      <t>ヒジョウ</t>
    </rPh>
    <rPh sb="13" eb="15">
      <t>キケン</t>
    </rPh>
    <rPh sb="16" eb="19">
      <t>ホケンリョウ</t>
    </rPh>
    <rPh sb="19" eb="21">
      <t>ケイサン</t>
    </rPh>
    <rPh sb="21" eb="23">
      <t>キカン</t>
    </rPh>
    <phoneticPr fontId="5"/>
  </si>
  <si>
    <t>＜参考＞
決済パターン</t>
    <rPh sb="1" eb="3">
      <t>サンコウ</t>
    </rPh>
    <rPh sb="5" eb="7">
      <t>ケッサイ</t>
    </rPh>
    <phoneticPr fontId="5"/>
  </si>
  <si>
    <t>LS案件</t>
    <rPh sb="2" eb="4">
      <t>アンケン</t>
    </rPh>
    <phoneticPr fontId="5"/>
  </si>
  <si>
    <t>MS案件</t>
    <rPh sb="2" eb="4">
      <t>アンケン</t>
    </rPh>
    <phoneticPr fontId="5"/>
  </si>
  <si>
    <t>機器</t>
    <rPh sb="0" eb="2">
      <t>キキ</t>
    </rPh>
    <phoneticPr fontId="5"/>
  </si>
  <si>
    <t>役務</t>
    <rPh sb="0" eb="2">
      <t>エキム</t>
    </rPh>
    <phoneticPr fontId="5"/>
  </si>
  <si>
    <t xml:space="preserve">L/C AT SIGHT  </t>
    <phoneticPr fontId="4"/>
  </si>
  <si>
    <t>30日</t>
    <phoneticPr fontId="4"/>
  </si>
  <si>
    <t>○</t>
    <phoneticPr fontId="5"/>
  </si>
  <si>
    <t>×</t>
    <phoneticPr fontId="5"/>
  </si>
  <si>
    <t xml:space="preserve">L/C *** DAYS AFTER B/L DATE  </t>
  </si>
  <si>
    <t xml:space="preserve">L/C *** DAYS AFTER SIGHT      </t>
  </si>
  <si>
    <t>***日 + 30日</t>
    <phoneticPr fontId="4"/>
  </si>
  <si>
    <t>L/C OTHER</t>
    <phoneticPr fontId="4"/>
  </si>
  <si>
    <t>LS～LP</t>
    <phoneticPr fontId="4"/>
  </si>
  <si>
    <t>MS～MP</t>
    <phoneticPr fontId="4"/>
  </si>
  <si>
    <t xml:space="preserve">D/A *** DAYS AFTER B/L DATE    </t>
  </si>
  <si>
    <t xml:space="preserve">D/A *** DAYS AFTER SIGHT  </t>
  </si>
  <si>
    <t>***日 + 30日</t>
  </si>
  <si>
    <t xml:space="preserve">D/A OTHER  </t>
    <phoneticPr fontId="4"/>
  </si>
  <si>
    <t xml:space="preserve">D/P AT SIGHT     </t>
    <phoneticPr fontId="4"/>
  </si>
  <si>
    <t xml:space="preserve">D/P *** DAYS AFTER B/L DATE   </t>
  </si>
  <si>
    <t xml:space="preserve">D/P *** DAYS AFTER SIGHT   </t>
  </si>
  <si>
    <t>D/P OTHER</t>
    <phoneticPr fontId="4"/>
  </si>
  <si>
    <t xml:space="preserve">REMITTANCE AT SIGHT  </t>
    <phoneticPr fontId="4"/>
  </si>
  <si>
    <t xml:space="preserve">REMITTANCE *** DAYS AFTER B/L DATE  </t>
  </si>
  <si>
    <t xml:space="preserve">REMITTANCE *** DAYS AFTER RECEIPT OF DOCUMENTS  </t>
  </si>
  <si>
    <t xml:space="preserve">REMITTANCE OTHER  </t>
    <phoneticPr fontId="4"/>
  </si>
  <si>
    <t xml:space="preserve">AUTHORIZATION TO PAY AT SIGHT       </t>
    <phoneticPr fontId="4"/>
  </si>
  <si>
    <t>AUTHORIZATION TO PAY OTHER</t>
    <phoneticPr fontId="4"/>
  </si>
  <si>
    <t xml:space="preserve">100% ADVANCE PAYMENT  </t>
    <phoneticPr fontId="4"/>
  </si>
  <si>
    <t>-</t>
    <phoneticPr fontId="5"/>
  </si>
  <si>
    <t xml:space="preserve">PROGRESS PAYMENT(EQUIPMENT) </t>
    <phoneticPr fontId="4"/>
  </si>
  <si>
    <t>***日</t>
    <phoneticPr fontId="5"/>
  </si>
  <si>
    <t xml:space="preserve">RETENTION(EQUIPMENT)   </t>
    <phoneticPr fontId="4"/>
  </si>
  <si>
    <t>LS～MP</t>
    <phoneticPr fontId="4"/>
  </si>
  <si>
    <t xml:space="preserve">RETENTION(SERVICE)     </t>
    <phoneticPr fontId="4"/>
  </si>
  <si>
    <t>-</t>
    <phoneticPr fontId="4"/>
  </si>
  <si>
    <t xml:space="preserve">MILESTONE PAYMENT(SERVICE) </t>
    <phoneticPr fontId="4"/>
  </si>
  <si>
    <t xml:space="preserve">SCHEDULED PAYMENT (MULTIPLE SERVICE)  </t>
    <phoneticPr fontId="4"/>
  </si>
  <si>
    <t xml:space="preserve">SCHEDULED PAYMENT (ONE-TIME SERVICE) </t>
    <phoneticPr fontId="4"/>
  </si>
  <si>
    <t>修正削除フラグ</t>
    <rPh sb="0" eb="2">
      <t>シュウセイ</t>
    </rPh>
    <rPh sb="2" eb="4">
      <t>サクジョ</t>
    </rPh>
    <phoneticPr fontId="4"/>
  </si>
  <si>
    <t>特定政府機関</t>
    <rPh sb="0" eb="2">
      <t>トクテイ</t>
    </rPh>
    <rPh sb="2" eb="4">
      <t>セイフ</t>
    </rPh>
    <rPh sb="4" eb="6">
      <t>キカン</t>
    </rPh>
    <phoneticPr fontId="5"/>
  </si>
  <si>
    <t>本船担保</t>
    <rPh sb="0" eb="1">
      <t>ホン</t>
    </rPh>
    <rPh sb="1" eb="2">
      <t>フネ</t>
    </rPh>
    <rPh sb="2" eb="4">
      <t>タンポ</t>
    </rPh>
    <phoneticPr fontId="5"/>
  </si>
  <si>
    <t>その他の保証</t>
    <rPh sb="2" eb="3">
      <t>タ</t>
    </rPh>
    <rPh sb="4" eb="6">
      <t>ホショウ</t>
    </rPh>
    <phoneticPr fontId="5"/>
  </si>
  <si>
    <t>ＩＬＣ</t>
    <phoneticPr fontId="4"/>
  </si>
  <si>
    <t>CABEI</t>
    <phoneticPr fontId="5"/>
  </si>
  <si>
    <t>CAF</t>
    <phoneticPr fontId="5"/>
  </si>
  <si>
    <t>EQUAL PAYMENT OF PRINCIPAL OVER ONE YEAR（SHIPPING　BASIS）</t>
    <phoneticPr fontId="5"/>
  </si>
  <si>
    <t xml:space="preserve">LOCAL PAYMENT (SERVICE)  </t>
    <phoneticPr fontId="4"/>
  </si>
  <si>
    <t xml:space="preserve">LOCAL PAYMENT(EQUIPMENT)   </t>
    <phoneticPr fontId="4"/>
  </si>
  <si>
    <t xml:space="preserve">SETTLEMENT OTHER (SERVICE) </t>
    <phoneticPr fontId="4"/>
  </si>
  <si>
    <t xml:space="preserve">SETTLEMENT OTHER (EQUIPMENT) </t>
    <phoneticPr fontId="4"/>
  </si>
  <si>
    <t>LS～LP</t>
  </si>
  <si>
    <t>MS～MP</t>
  </si>
  <si>
    <t>○</t>
  </si>
  <si>
    <t>×</t>
  </si>
  <si>
    <t>国コード</t>
    <rPh sb="0" eb="1">
      <t>クニ</t>
    </rPh>
    <phoneticPr fontId="4"/>
  </si>
  <si>
    <t>EQUAL PAYMENT OF PRINCIPAL OVER ONE YEAR</t>
    <phoneticPr fontId="4"/>
  </si>
  <si>
    <t>LS～LP</t>
    <phoneticPr fontId="4"/>
  </si>
  <si>
    <t xml:space="preserve">PROGRESS PAYMENT(SERVICE)    </t>
    <phoneticPr fontId="4"/>
  </si>
  <si>
    <t>L/G</t>
    <phoneticPr fontId="5"/>
  </si>
  <si>
    <t>大韓民国</t>
  </si>
  <si>
    <t>北朝鮮</t>
  </si>
  <si>
    <t>中華人民共和国</t>
  </si>
  <si>
    <t>台湾</t>
  </si>
  <si>
    <t>モンゴル</t>
  </si>
  <si>
    <t>香港</t>
  </si>
  <si>
    <t>ベトナム</t>
  </si>
  <si>
    <t>タイ</t>
  </si>
  <si>
    <t>シンガポール</t>
  </si>
  <si>
    <t>マレーシア</t>
  </si>
  <si>
    <t>ブルネイ</t>
  </si>
  <si>
    <t>フィリピン</t>
  </si>
  <si>
    <t>インドネシア</t>
  </si>
  <si>
    <t>カンボジア</t>
  </si>
  <si>
    <t>ラオス</t>
  </si>
  <si>
    <t>ミャンマー</t>
  </si>
  <si>
    <t>インド</t>
  </si>
  <si>
    <t>パキスタン</t>
  </si>
  <si>
    <t>スリランカ</t>
  </si>
  <si>
    <t>モルディブ</t>
  </si>
  <si>
    <t>バングラデシュ</t>
  </si>
  <si>
    <t>東ティモール</t>
  </si>
  <si>
    <t>マカオ</t>
  </si>
  <si>
    <t>アフガニスタン</t>
  </si>
  <si>
    <t>ネパール</t>
  </si>
  <si>
    <t>ブータン</t>
  </si>
  <si>
    <t>イラン</t>
  </si>
  <si>
    <t>イラク</t>
  </si>
  <si>
    <t>バーレーン</t>
  </si>
  <si>
    <t>（旧）イエメン</t>
  </si>
  <si>
    <t>サウジアラビア</t>
  </si>
  <si>
    <t>クウェート</t>
  </si>
  <si>
    <t>カタール</t>
  </si>
  <si>
    <t>オマーン</t>
  </si>
  <si>
    <t>イスラエル</t>
  </si>
  <si>
    <t>ヨルダン</t>
  </si>
  <si>
    <t>シリア</t>
  </si>
  <si>
    <t>レバノン</t>
  </si>
  <si>
    <t>アラブ首長国連邦</t>
  </si>
  <si>
    <t>ガザ・エリコ</t>
  </si>
  <si>
    <t>イエメン</t>
  </si>
  <si>
    <t>アゼルバイジャン</t>
  </si>
  <si>
    <t>アルメニア</t>
  </si>
  <si>
    <t>ウズベキスタン</t>
  </si>
  <si>
    <t>トルクメニスタン</t>
  </si>
  <si>
    <t>ジョージア</t>
  </si>
  <si>
    <t>西岸・ガザ（パレスチ</t>
  </si>
  <si>
    <t>日本</t>
  </si>
  <si>
    <t>サウジアラビア・クウ</t>
  </si>
  <si>
    <t>キプロス（船舶）</t>
  </si>
  <si>
    <t>アイスランド</t>
  </si>
  <si>
    <t>ノルウェー</t>
  </si>
  <si>
    <t>スウェーデン</t>
  </si>
  <si>
    <t>デンマーク</t>
  </si>
  <si>
    <t>英国</t>
  </si>
  <si>
    <t>アイルランド</t>
  </si>
  <si>
    <t>オランダ</t>
  </si>
  <si>
    <t>ベルギー</t>
  </si>
  <si>
    <t>ルクセンブルク</t>
  </si>
  <si>
    <t>フランス</t>
  </si>
  <si>
    <t>モナコ</t>
  </si>
  <si>
    <t>アンドラ</t>
  </si>
  <si>
    <t>ドイツ</t>
  </si>
  <si>
    <t>（旧）東ドイツ</t>
  </si>
  <si>
    <t>スイス</t>
  </si>
  <si>
    <t>アゾレス諸島（葡）</t>
  </si>
  <si>
    <t>ポルトガル</t>
  </si>
  <si>
    <t>スペイン</t>
  </si>
  <si>
    <t>ジブラルタル</t>
  </si>
  <si>
    <t>イタリア</t>
  </si>
  <si>
    <t>マルタ</t>
  </si>
  <si>
    <t>フィンランド</t>
  </si>
  <si>
    <t>ポーランド</t>
  </si>
  <si>
    <t>ロシア</t>
  </si>
  <si>
    <t>オーストリア</t>
  </si>
  <si>
    <t>（旧）チェコスロヴァ</t>
  </si>
  <si>
    <t>ハンガリー</t>
  </si>
  <si>
    <t>セルビア</t>
  </si>
  <si>
    <t>アルバニア</t>
  </si>
  <si>
    <t>ギリシャ</t>
  </si>
  <si>
    <t>ルーマニア</t>
  </si>
  <si>
    <t>ブルガリア</t>
  </si>
  <si>
    <t>キプロス</t>
  </si>
  <si>
    <t>トルコ</t>
  </si>
  <si>
    <t>エストニア</t>
  </si>
  <si>
    <t>ラトビア</t>
  </si>
  <si>
    <t>リトアニア</t>
  </si>
  <si>
    <t>ウクライナ</t>
  </si>
  <si>
    <t>ベラルーシ</t>
  </si>
  <si>
    <t>モルドバ</t>
  </si>
  <si>
    <t>クロアチア</t>
  </si>
  <si>
    <t>スロベニア</t>
  </si>
  <si>
    <t>ボスニア・ヘルツェゴ</t>
  </si>
  <si>
    <t>チェコ</t>
  </si>
  <si>
    <t>スロバキア</t>
  </si>
  <si>
    <t>モンテネグロ</t>
  </si>
  <si>
    <t>コソボ</t>
  </si>
  <si>
    <t>チャネル諸島（ジャー</t>
  </si>
  <si>
    <t>チャネル諸島（ガ管区</t>
  </si>
  <si>
    <t>リヒテンシュタイン</t>
  </si>
  <si>
    <t>バチカン</t>
  </si>
  <si>
    <t>サンマリノ</t>
  </si>
  <si>
    <t>（旧）ソビエト連邦</t>
  </si>
  <si>
    <t>（旧）チェコ地域</t>
  </si>
  <si>
    <t>（旧）スロヴァキア地</t>
  </si>
  <si>
    <t>マルタ（船舶）</t>
  </si>
  <si>
    <t>グリーンランド（デ）</t>
  </si>
  <si>
    <t>カナダ</t>
  </si>
  <si>
    <t>サンピエール島・ミク</t>
  </si>
  <si>
    <t>アメリカ合衆国</t>
  </si>
  <si>
    <t>メキシコ</t>
  </si>
  <si>
    <t>グアテマラ</t>
  </si>
  <si>
    <t>ホンジュラス</t>
  </si>
  <si>
    <t>ベリーズ</t>
  </si>
  <si>
    <t>エルサルバドル</t>
  </si>
  <si>
    <t>ニカラグア</t>
  </si>
  <si>
    <t>コスタリカ</t>
  </si>
  <si>
    <t>パナマ</t>
  </si>
  <si>
    <t>パナマ運河地帯</t>
  </si>
  <si>
    <t>バミューダ島（英）</t>
  </si>
  <si>
    <t>バハマ</t>
  </si>
  <si>
    <t>ジャマイカ</t>
  </si>
  <si>
    <t>タークス・カイコス諸</t>
  </si>
  <si>
    <t>バルバドス</t>
  </si>
  <si>
    <t>トリニダード・トバコ</t>
  </si>
  <si>
    <t>キューバ</t>
  </si>
  <si>
    <t>ハイチ</t>
  </si>
  <si>
    <t>ドミニカ共和国</t>
  </si>
  <si>
    <t>プエルトリコ（米）</t>
  </si>
  <si>
    <t>米領バージン諸島</t>
  </si>
  <si>
    <t>蘭領アンティル</t>
  </si>
  <si>
    <t>仏領西インド諸島</t>
  </si>
  <si>
    <t>ケイマン諸島（英）</t>
  </si>
  <si>
    <t>グレナダ</t>
  </si>
  <si>
    <t>セントルシア</t>
  </si>
  <si>
    <t>アンティグア・バーブ</t>
  </si>
  <si>
    <t>英領バージン諸島</t>
  </si>
  <si>
    <t>ドミニカ</t>
  </si>
  <si>
    <t>モンセラット（英）</t>
  </si>
  <si>
    <t>セントクリストファー</t>
  </si>
  <si>
    <t>セントビンセント・グ</t>
  </si>
  <si>
    <t>アンギラ（英）</t>
  </si>
  <si>
    <t>アルバ（蘭）</t>
  </si>
  <si>
    <t>キュラソー（蘭）</t>
  </si>
  <si>
    <t>サバ（蘭）</t>
  </si>
  <si>
    <t>セント・マーチン（蘭</t>
  </si>
  <si>
    <t>セント・マーチン（仏</t>
  </si>
  <si>
    <t>ボナイル（蘭）</t>
  </si>
  <si>
    <t>セント・ユースタチウ</t>
  </si>
  <si>
    <t>バルバドス（船舶）</t>
  </si>
  <si>
    <t>ケイマン諸島（船舶）</t>
  </si>
  <si>
    <t>バミューダ・英（船舶</t>
  </si>
  <si>
    <t>バハマ（船舶）</t>
  </si>
  <si>
    <t>パナマ（船舶）</t>
  </si>
  <si>
    <t>コロンビア</t>
  </si>
  <si>
    <t>ベネズエラ</t>
  </si>
  <si>
    <t>ガイアナ</t>
  </si>
  <si>
    <t>スリナム</t>
  </si>
  <si>
    <t>仏領ギアナ</t>
  </si>
  <si>
    <t>エクアドル</t>
  </si>
  <si>
    <t>ペルー</t>
  </si>
  <si>
    <t>ボリビア</t>
  </si>
  <si>
    <t>チリ</t>
  </si>
  <si>
    <t>ブラジル</t>
  </si>
  <si>
    <t>パラグアイ</t>
  </si>
  <si>
    <t>ウルグアイ</t>
  </si>
  <si>
    <t>アルゼンチン</t>
  </si>
  <si>
    <t>フォークランド（マル</t>
  </si>
  <si>
    <t>英領南極基地</t>
  </si>
  <si>
    <t>モロッコ</t>
  </si>
  <si>
    <t>セウタ及びメリリャ（</t>
  </si>
  <si>
    <t>アルジェリア</t>
  </si>
  <si>
    <t>チュニジア</t>
  </si>
  <si>
    <t>リビア</t>
  </si>
  <si>
    <t>エジプト</t>
  </si>
  <si>
    <t>スーダン</t>
  </si>
  <si>
    <t>西サハラ</t>
  </si>
  <si>
    <t>モーリタニア</t>
  </si>
  <si>
    <t>セネガル</t>
  </si>
  <si>
    <t>ガンビア</t>
  </si>
  <si>
    <t>ギニアビサウ</t>
  </si>
  <si>
    <t>ギニア</t>
  </si>
  <si>
    <t>シエラレオネ</t>
  </si>
  <si>
    <t>リベリア</t>
  </si>
  <si>
    <t>コートジボワール</t>
  </si>
  <si>
    <t>ガーナ</t>
  </si>
  <si>
    <t>トーゴ</t>
  </si>
  <si>
    <t>ベナン</t>
  </si>
  <si>
    <t>マリ</t>
  </si>
  <si>
    <t>ブルキナファソ</t>
  </si>
  <si>
    <t>カーボベルデ</t>
  </si>
  <si>
    <t>カナリア諸島（西）</t>
  </si>
  <si>
    <t>ナイジェリア</t>
  </si>
  <si>
    <t>ニジェール</t>
  </si>
  <si>
    <t>ルワンダ</t>
  </si>
  <si>
    <t>カメルーン</t>
  </si>
  <si>
    <t>チャド</t>
  </si>
  <si>
    <t>中央アフリカ共和国</t>
  </si>
  <si>
    <t>赤道ギニア</t>
  </si>
  <si>
    <t>ガボン</t>
  </si>
  <si>
    <t>コンゴ共和国</t>
  </si>
  <si>
    <t>コンゴ民主共和国</t>
  </si>
  <si>
    <t>ブルンジ</t>
  </si>
  <si>
    <t>アンゴラ</t>
  </si>
  <si>
    <t>サントメ・プリンシペ</t>
  </si>
  <si>
    <t>セントヘレナ島（英）</t>
  </si>
  <si>
    <t>エチオピア</t>
  </si>
  <si>
    <t>ジブチ</t>
  </si>
  <si>
    <t>ソマリア</t>
  </si>
  <si>
    <t>ケニア</t>
  </si>
  <si>
    <t>ウガンダ</t>
  </si>
  <si>
    <t>タンザニア</t>
  </si>
  <si>
    <t>セーシェル</t>
  </si>
  <si>
    <t>モザンビーク</t>
  </si>
  <si>
    <t>マダガスカル</t>
  </si>
  <si>
    <t>モーリシャス</t>
  </si>
  <si>
    <t>レユニオン（仏）</t>
  </si>
  <si>
    <t>ジンバブエ</t>
  </si>
  <si>
    <t>ナミビア</t>
  </si>
  <si>
    <t>南アフリカ共和国</t>
  </si>
  <si>
    <t>レソト</t>
  </si>
  <si>
    <t>マラウイ</t>
  </si>
  <si>
    <t>ザンビア</t>
  </si>
  <si>
    <t>ボツワナ</t>
  </si>
  <si>
    <t>英領インド洋地域</t>
  </si>
  <si>
    <t>コモロ</t>
  </si>
  <si>
    <t>エリトリア</t>
  </si>
  <si>
    <t>南スーダン共和国</t>
  </si>
  <si>
    <t>マディラ諸島（葡）</t>
  </si>
  <si>
    <t>マディラ（葡）（船舶</t>
  </si>
  <si>
    <t>リベリア（船舶）</t>
  </si>
  <si>
    <t>オーストラリア</t>
  </si>
  <si>
    <t>パプアニューギニア</t>
  </si>
  <si>
    <t>その他オーストラリア</t>
  </si>
  <si>
    <t>ニュージーランド</t>
  </si>
  <si>
    <t>クック諸島</t>
  </si>
  <si>
    <t>トケラウ諸島（ニュー</t>
  </si>
  <si>
    <t>ニウェ島（ニュージー</t>
  </si>
  <si>
    <t>サモア独立国</t>
  </si>
  <si>
    <t>バヌアツ</t>
  </si>
  <si>
    <t>フィジー</t>
  </si>
  <si>
    <t>ソロモン</t>
  </si>
  <si>
    <t>トンガ</t>
  </si>
  <si>
    <t>キリバス</t>
  </si>
  <si>
    <t>ピトケアン諸島（英）</t>
  </si>
  <si>
    <t>ナウル</t>
  </si>
  <si>
    <t>ニューカレドニア（仏</t>
  </si>
  <si>
    <t>仏領ポリネシア</t>
  </si>
  <si>
    <t>グァム（米）</t>
  </si>
  <si>
    <t>米領サモア</t>
  </si>
  <si>
    <t>米領オセアニア</t>
  </si>
  <si>
    <t>マリアナ・マーシャル</t>
  </si>
  <si>
    <t>ツバル</t>
  </si>
  <si>
    <t>マーシャル諸島</t>
  </si>
  <si>
    <t>ミクロネシア</t>
  </si>
  <si>
    <t>北マリアナ諸島（米）</t>
  </si>
  <si>
    <t>パラオ</t>
  </si>
  <si>
    <t>ノーフォーク島（豪）</t>
  </si>
  <si>
    <t>タヒチ（仏）</t>
  </si>
  <si>
    <t>ケルマディック諸島（</t>
  </si>
  <si>
    <t>ミッドウェー諸島（米</t>
  </si>
  <si>
    <t>ソサエティ諸島（仏）</t>
  </si>
  <si>
    <t>ウェーク島（米）</t>
  </si>
  <si>
    <t>ワリス・フテュナ諸島</t>
  </si>
  <si>
    <t>クリスマス島（豪）</t>
  </si>
  <si>
    <t>ココス諸島（豪）</t>
  </si>
  <si>
    <t>ジョンストン島（米）</t>
  </si>
  <si>
    <t>ツアモツ諸島（仏）</t>
  </si>
  <si>
    <t>マルケサス諸島（仏）</t>
  </si>
  <si>
    <t>マーシャル諸島（船舶</t>
  </si>
  <si>
    <t>バヌアツ（船舶）</t>
  </si>
  <si>
    <t>公海等</t>
  </si>
  <si>
    <t>電話番号：</t>
    <phoneticPr fontId="4"/>
  </si>
  <si>
    <t>担当者名：</t>
    <phoneticPr fontId="4"/>
  </si>
  <si>
    <t>担当部課名：</t>
    <phoneticPr fontId="4"/>
  </si>
  <si>
    <t>連絡先</t>
    <phoneticPr fontId="4"/>
  </si>
  <si>
    <t>その他</t>
    <phoneticPr fontId="4"/>
  </si>
  <si>
    <t>保険契約の名称</t>
    <rPh sb="0" eb="2">
      <t>ホケン</t>
    </rPh>
    <rPh sb="2" eb="4">
      <t>ケイヤク</t>
    </rPh>
    <rPh sb="5" eb="7">
      <t>メイショウ</t>
    </rPh>
    <phoneticPr fontId="4"/>
  </si>
  <si>
    <t>他の保険契約</t>
    <phoneticPr fontId="4"/>
  </si>
  <si>
    <t>ひとつの輸出等契約で４通貨まで入力可能。合計はsum関数。</t>
    <rPh sb="4" eb="6">
      <t>ユシュツ</t>
    </rPh>
    <rPh sb="6" eb="7">
      <t>トウ</t>
    </rPh>
    <rPh sb="7" eb="9">
      <t>ケイヤク</t>
    </rPh>
    <rPh sb="11" eb="13">
      <t>ツウカ</t>
    </rPh>
    <rPh sb="15" eb="17">
      <t>ニュウリョク</t>
    </rPh>
    <rPh sb="17" eb="19">
      <t>カノウ</t>
    </rPh>
    <rPh sb="20" eb="22">
      <t>ゴウケイ</t>
    </rPh>
    <rPh sb="26" eb="28">
      <t>カンスウ</t>
    </rPh>
    <phoneticPr fontId="4"/>
  </si>
  <si>
    <t>USD</t>
  </si>
  <si>
    <t>輸出契約番号、リファレンス番号および部門コードは各25桁、15桁、6桁が上限。</t>
    <rPh sb="0" eb="2">
      <t>ユシュツ</t>
    </rPh>
    <rPh sb="2" eb="4">
      <t>ケイヤク</t>
    </rPh>
    <rPh sb="4" eb="6">
      <t>バンゴウ</t>
    </rPh>
    <rPh sb="13" eb="15">
      <t>バンゴウ</t>
    </rPh>
    <rPh sb="18" eb="20">
      <t>ブモン</t>
    </rPh>
    <rPh sb="24" eb="25">
      <t>カク</t>
    </rPh>
    <rPh sb="27" eb="28">
      <t>ケタ</t>
    </rPh>
    <rPh sb="31" eb="32">
      <t>ケタ</t>
    </rPh>
    <rPh sb="34" eb="35">
      <t>ケタ</t>
    </rPh>
    <rPh sb="36" eb="38">
      <t>ジョウゲン</t>
    </rPh>
    <phoneticPr fontId="4"/>
  </si>
  <si>
    <t>契約形態</t>
    <rPh sb="0" eb="2">
      <t>ケイヤク</t>
    </rPh>
    <rPh sb="2" eb="4">
      <t>ケイタイ</t>
    </rPh>
    <phoneticPr fontId="4"/>
  </si>
  <si>
    <t>代金等の決済方法・決済時期(別紙参照)</t>
    <phoneticPr fontId="4"/>
  </si>
  <si>
    <t>部門ｺｰﾄﾞ</t>
    <rPh sb="0" eb="2">
      <t>ブモン</t>
    </rPh>
    <phoneticPr fontId="4"/>
  </si>
  <si>
    <t>リファレンス番号</t>
    <rPh sb="6" eb="8">
      <t>バンゴウ</t>
    </rPh>
    <phoneticPr fontId="4"/>
  </si>
  <si>
    <t>輸出契約番号</t>
    <rPh sb="0" eb="2">
      <t>ユシュツ</t>
    </rPh>
    <rPh sb="2" eb="4">
      <t>ケイヤク</t>
    </rPh>
    <rPh sb="4" eb="6">
      <t>バンゴウ</t>
    </rPh>
    <phoneticPr fontId="4"/>
  </si>
  <si>
    <t>契約締結日</t>
    <rPh sb="2" eb="4">
      <t>テイケツ</t>
    </rPh>
    <phoneticPr fontId="4"/>
  </si>
  <si>
    <t>(ｺｰﾄﾞ)</t>
    <phoneticPr fontId="5"/>
  </si>
  <si>
    <t>住所</t>
    <rPh sb="0" eb="2">
      <t>ジュウショ</t>
    </rPh>
    <phoneticPr fontId="5"/>
  </si>
  <si>
    <t>格付</t>
    <rPh sb="0" eb="2">
      <t>カクヅケ</t>
    </rPh>
    <phoneticPr fontId="5"/>
  </si>
  <si>
    <t>氏名</t>
    <rPh sb="0" eb="2">
      <t>シメイ</t>
    </rPh>
    <phoneticPr fontId="5"/>
  </si>
  <si>
    <t>保証人</t>
    <rPh sb="0" eb="3">
      <t>ホショウニン</t>
    </rPh>
    <phoneticPr fontId="5"/>
  </si>
  <si>
    <t>内諾番号：</t>
    <rPh sb="0" eb="2">
      <t>ナイダク</t>
    </rPh>
    <rPh sb="2" eb="4">
      <t>バンゴウ</t>
    </rPh>
    <phoneticPr fontId="5"/>
  </si>
  <si>
    <t>申込人</t>
    <phoneticPr fontId="4"/>
  </si>
  <si>
    <t>※内諾書発行日：</t>
    <rPh sb="1" eb="3">
      <t>ナイダク</t>
    </rPh>
    <rPh sb="3" eb="4">
      <t>ショ</t>
    </rPh>
    <rPh sb="4" eb="7">
      <t>ハッコウビ</t>
    </rPh>
    <phoneticPr fontId="5"/>
  </si>
  <si>
    <t>申込年月日</t>
    <rPh sb="0" eb="2">
      <t>モウシコミ</t>
    </rPh>
    <rPh sb="2" eb="5">
      <t>ネンガッピ</t>
    </rPh>
    <phoneticPr fontId="4"/>
  </si>
  <si>
    <t>株式会社日本貿易保険　御中</t>
    <rPh sb="0" eb="4">
      <t>カブシキガイシャ</t>
    </rPh>
    <phoneticPr fontId="4"/>
  </si>
  <si>
    <t>01</t>
    <phoneticPr fontId="4"/>
  </si>
  <si>
    <t>現地調達品</t>
    <rPh sb="0" eb="2">
      <t>ゲンチ</t>
    </rPh>
    <rPh sb="2" eb="4">
      <t>チョウタツ</t>
    </rPh>
    <rPh sb="4" eb="5">
      <t>ヒン</t>
    </rPh>
    <phoneticPr fontId="4"/>
  </si>
  <si>
    <t>役務</t>
    <rPh sb="0" eb="2">
      <t>エキム</t>
    </rPh>
    <phoneticPr fontId="4"/>
  </si>
  <si>
    <t>仲介貨物</t>
    <rPh sb="0" eb="2">
      <t>チュウカイ</t>
    </rPh>
    <rPh sb="2" eb="4">
      <t>カモツ</t>
    </rPh>
    <phoneticPr fontId="4"/>
  </si>
  <si>
    <t>本邦貨物</t>
    <rPh sb="0" eb="2">
      <t>ホンポウ</t>
    </rPh>
    <rPh sb="2" eb="4">
      <t>カモツ</t>
    </rPh>
    <phoneticPr fontId="4"/>
  </si>
  <si>
    <t>貨物</t>
    <rPh sb="0" eb="2">
      <t>カモツ</t>
    </rPh>
    <phoneticPr fontId="4"/>
  </si>
  <si>
    <t>ユーザンス月日指定</t>
    <phoneticPr fontId="4"/>
  </si>
  <si>
    <t>受渡条件</t>
    <phoneticPr fontId="4"/>
  </si>
  <si>
    <t>02</t>
    <phoneticPr fontId="4"/>
  </si>
  <si>
    <t>03</t>
    <phoneticPr fontId="4"/>
  </si>
  <si>
    <t>04</t>
    <phoneticPr fontId="4"/>
  </si>
  <si>
    <t>05</t>
    <phoneticPr fontId="4"/>
  </si>
  <si>
    <t>10</t>
    <phoneticPr fontId="4"/>
  </si>
  <si>
    <t>12</t>
    <phoneticPr fontId="4"/>
  </si>
  <si>
    <t>13</t>
    <phoneticPr fontId="4"/>
  </si>
  <si>
    <t>14</t>
    <phoneticPr fontId="4"/>
  </si>
  <si>
    <t>15</t>
    <phoneticPr fontId="4"/>
  </si>
  <si>
    <t>16</t>
    <phoneticPr fontId="4"/>
  </si>
  <si>
    <t>17</t>
    <phoneticPr fontId="4"/>
  </si>
  <si>
    <t>99</t>
    <phoneticPr fontId="4"/>
  </si>
  <si>
    <t>FOB</t>
  </si>
  <si>
    <t>C&amp;F</t>
  </si>
  <si>
    <t>CIF</t>
  </si>
  <si>
    <t>FAS</t>
  </si>
  <si>
    <t>EXW</t>
  </si>
  <si>
    <t>FRC</t>
  </si>
  <si>
    <t>FOB Air</t>
    <phoneticPr fontId="5"/>
  </si>
  <si>
    <t>その他</t>
    <rPh sb="2" eb="3">
      <t>タ</t>
    </rPh>
    <phoneticPr fontId="5"/>
  </si>
  <si>
    <t>増額新規</t>
  </si>
  <si>
    <t>減額変更</t>
  </si>
  <si>
    <t>通貨の変更</t>
  </si>
  <si>
    <t>貨物の変更</t>
  </si>
  <si>
    <t>契約形態の変更</t>
  </si>
  <si>
    <t>売相手国の変更</t>
  </si>
  <si>
    <t>仕向国の変更</t>
  </si>
  <si>
    <t>同一国相手方の変更</t>
  </si>
  <si>
    <t>決済条件の変更（延長）</t>
  </si>
  <si>
    <t>決済条件の変更（短縮）</t>
  </si>
  <si>
    <t>決済条件の変更（その他）</t>
  </si>
  <si>
    <t>その他の変更</t>
  </si>
  <si>
    <t>JPY</t>
  </si>
  <si>
    <t>EUR</t>
  </si>
  <si>
    <t>GBP</t>
  </si>
  <si>
    <t>CAD</t>
  </si>
  <si>
    <t>CHF</t>
  </si>
  <si>
    <t>SEK</t>
  </si>
  <si>
    <t>DKK</t>
  </si>
  <si>
    <t>NOK</t>
  </si>
  <si>
    <t>AUD</t>
  </si>
  <si>
    <t>CNY</t>
  </si>
  <si>
    <t>NZD</t>
  </si>
  <si>
    <t>HKD</t>
  </si>
  <si>
    <t>SGD</t>
  </si>
  <si>
    <t>INR</t>
  </si>
  <si>
    <t>IDR</t>
  </si>
  <si>
    <t>PKR</t>
  </si>
  <si>
    <t>PHP</t>
  </si>
  <si>
    <t>KRW</t>
  </si>
  <si>
    <t>THB</t>
  </si>
  <si>
    <t>RUB</t>
  </si>
  <si>
    <t>KWD</t>
  </si>
  <si>
    <t>QAR</t>
  </si>
  <si>
    <t>SAR</t>
  </si>
  <si>
    <t>AED</t>
  </si>
  <si>
    <t>ZAR</t>
  </si>
  <si>
    <t>MXN</t>
  </si>
  <si>
    <t>CZK</t>
  </si>
  <si>
    <t>PLN</t>
  </si>
  <si>
    <t>分類</t>
    <rPh sb="0" eb="2">
      <t>ブンルイ</t>
    </rPh>
    <phoneticPr fontId="4"/>
  </si>
  <si>
    <t>支払人</t>
    <rPh sb="0" eb="3">
      <t>シハライニン</t>
    </rPh>
    <phoneticPr fontId="4"/>
  </si>
  <si>
    <t>保証人</t>
    <rPh sb="0" eb="3">
      <t>ホショウニン</t>
    </rPh>
    <phoneticPr fontId="4"/>
  </si>
  <si>
    <t>MILESTONE(SCHEDULED)PAYMENT(MULTIPLE EQUIPMENT)</t>
    <phoneticPr fontId="4"/>
  </si>
  <si>
    <t>MILESTONE(SCHEDULED)PAYMENT(ONE-TIME EQUIPMENT)</t>
    <phoneticPr fontId="4"/>
  </si>
  <si>
    <t>被保険者　</t>
    <phoneticPr fontId="4"/>
  </si>
  <si>
    <t>月</t>
    <rPh sb="0" eb="1">
      <t>ツキ</t>
    </rPh>
    <phoneticPr fontId="2"/>
  </si>
  <si>
    <t>日</t>
    <rPh sb="0" eb="1">
      <t>ヒ</t>
    </rPh>
    <phoneticPr fontId="2"/>
  </si>
  <si>
    <t>バイヤー名
住所</t>
    <rPh sb="4" eb="5">
      <t>メイ</t>
    </rPh>
    <rPh sb="6" eb="8">
      <t>ジュウショ</t>
    </rPh>
    <phoneticPr fontId="4"/>
  </si>
  <si>
    <t>格付</t>
    <rPh sb="0" eb="2">
      <t>カクヅケ</t>
    </rPh>
    <phoneticPr fontId="4"/>
  </si>
  <si>
    <t>相手方</t>
    <rPh sb="0" eb="3">
      <t>アイテガタ</t>
    </rPh>
    <phoneticPr fontId="4"/>
  </si>
  <si>
    <t>住所
枝</t>
    <rPh sb="0" eb="2">
      <t>ジュウショ</t>
    </rPh>
    <rPh sb="3" eb="4">
      <t>エダ</t>
    </rPh>
    <phoneticPr fontId="4"/>
  </si>
  <si>
    <t>契約金額元本</t>
    <rPh sb="0" eb="3">
      <t>ケイヤクキン</t>
    </rPh>
    <rPh sb="3" eb="4">
      <t>ガク</t>
    </rPh>
    <rPh sb="4" eb="6">
      <t>ガンポン</t>
    </rPh>
    <phoneticPr fontId="4"/>
  </si>
  <si>
    <t>元本</t>
    <rPh sb="0" eb="2">
      <t>ガンポン</t>
    </rPh>
    <phoneticPr fontId="4"/>
  </si>
  <si>
    <t>金利</t>
    <rPh sb="0" eb="2">
      <t>キンリ</t>
    </rPh>
    <phoneticPr fontId="4"/>
  </si>
  <si>
    <t>合計</t>
    <rPh sb="0" eb="2">
      <t>ゴウケイ</t>
    </rPh>
    <phoneticPr fontId="4"/>
  </si>
  <si>
    <t>契約の
相手方</t>
    <rPh sb="0" eb="2">
      <t>ケイヤク</t>
    </rPh>
    <rPh sb="4" eb="7">
      <t>アイテガタ</t>
    </rPh>
    <phoneticPr fontId="5"/>
  </si>
  <si>
    <t>船積前対象額元本
（FOB価額）</t>
    <rPh sb="6" eb="8">
      <t>ガンポン</t>
    </rPh>
    <phoneticPr fontId="4"/>
  </si>
  <si>
    <t>住所：</t>
    <phoneticPr fontId="4"/>
  </si>
  <si>
    <t>企業名：</t>
    <rPh sb="0" eb="3">
      <t>キギョウメイ</t>
    </rPh>
    <phoneticPr fontId="4"/>
  </si>
  <si>
    <t>役職名：</t>
    <rPh sb="0" eb="3">
      <t>ヤクショクメイ</t>
    </rPh>
    <phoneticPr fontId="4"/>
  </si>
  <si>
    <t>氏名：</t>
    <phoneticPr fontId="4"/>
  </si>
  <si>
    <t>保険金受取人</t>
    <phoneticPr fontId="4"/>
  </si>
  <si>
    <t>オーストリアシリング</t>
  </si>
  <si>
    <t>ATS</t>
  </si>
  <si>
    <t>オーストラリアドル</t>
  </si>
  <si>
    <t>バングラディシュタカ</t>
  </si>
  <si>
    <t>BDT</t>
  </si>
  <si>
    <t>BHD</t>
  </si>
  <si>
    <t>BRL</t>
  </si>
  <si>
    <t>カナダドル</t>
  </si>
  <si>
    <t>スイスフラン</t>
  </si>
  <si>
    <t>人民元</t>
  </si>
  <si>
    <t>COP</t>
  </si>
  <si>
    <t>ドイツマルク</t>
  </si>
  <si>
    <t>DEM</t>
  </si>
  <si>
    <t>デンマーククローネ</t>
  </si>
  <si>
    <t>DZD</t>
  </si>
  <si>
    <t>EGP</t>
  </si>
  <si>
    <t>ユーロ</t>
  </si>
  <si>
    <t>フランスフラン</t>
  </si>
  <si>
    <t>FRF</t>
  </si>
  <si>
    <t>イギリスポンド</t>
  </si>
  <si>
    <t>香港ドル</t>
  </si>
  <si>
    <t>インドネシアルピー</t>
  </si>
  <si>
    <t>IEP</t>
  </si>
  <si>
    <t>インドルピー</t>
  </si>
  <si>
    <t>IRR</t>
  </si>
  <si>
    <t>円</t>
  </si>
  <si>
    <t>KES</t>
  </si>
  <si>
    <t>カンコクウォン</t>
  </si>
  <si>
    <t>スリランカルピー</t>
  </si>
  <si>
    <t>LKR</t>
  </si>
  <si>
    <t>LYD</t>
  </si>
  <si>
    <t>MAD</t>
  </si>
  <si>
    <t>マレーシアリンギッド</t>
  </si>
  <si>
    <t>MYR</t>
  </si>
  <si>
    <t>NGN</t>
  </si>
  <si>
    <t>オランダギルダー</t>
  </si>
  <si>
    <t>NLG</t>
  </si>
  <si>
    <t>ノルウェークローネ</t>
  </si>
  <si>
    <t>ニュージランドドル</t>
  </si>
  <si>
    <t>フィリピンペソ</t>
  </si>
  <si>
    <t>パキスタンルピー</t>
  </si>
  <si>
    <t>ポルトガルエスクード</t>
  </si>
  <si>
    <t>PTE</t>
  </si>
  <si>
    <t>スウエーデンクローネ</t>
  </si>
  <si>
    <t>シンガポールドル</t>
  </si>
  <si>
    <t>タイバーツ</t>
  </si>
  <si>
    <t>TND</t>
  </si>
  <si>
    <t>タイワンドル</t>
  </si>
  <si>
    <t>TWD</t>
  </si>
  <si>
    <t>VEB</t>
  </si>
  <si>
    <t>ベトナムドン</t>
  </si>
  <si>
    <t>VND</t>
  </si>
  <si>
    <t>YER</t>
  </si>
  <si>
    <t>010 オーストリアシリング</t>
  </si>
  <si>
    <t>016 オーストラリアドル</t>
  </si>
  <si>
    <t>026 バングラディシュタカ</t>
  </si>
  <si>
    <t>003 カナダドル</t>
  </si>
  <si>
    <t>004 スイスフラン</t>
  </si>
  <si>
    <t>017 人民元</t>
  </si>
  <si>
    <t>005 ドイツマルク</t>
  </si>
  <si>
    <t>011 デンマーククローネ</t>
  </si>
  <si>
    <t>091 ユーロ</t>
  </si>
  <si>
    <t>009 フランスフラン</t>
  </si>
  <si>
    <t>002 イギリスポンド</t>
  </si>
  <si>
    <t>019 香港ドル</t>
  </si>
  <si>
    <t>030 インドネシアルピー</t>
  </si>
  <si>
    <t>029 インドルピー</t>
  </si>
  <si>
    <t>015 円</t>
  </si>
  <si>
    <t>037 カンコクウォン</t>
  </si>
  <si>
    <t>038 スリランカルピー</t>
  </si>
  <si>
    <t>032 マレーシアリンギッド</t>
  </si>
  <si>
    <t>007 オランダギルダー</t>
  </si>
  <si>
    <t>013 ノルウェークローネ</t>
  </si>
  <si>
    <t>018 ニュージランドドル</t>
  </si>
  <si>
    <t>036 フィリピンペソ</t>
  </si>
  <si>
    <t>034 パキスタンルピー</t>
  </si>
  <si>
    <t>014 ポルトガルエスクード</t>
  </si>
  <si>
    <t>006 スウエーデンクローネ</t>
  </si>
  <si>
    <t>020 シンガポールドル</t>
  </si>
  <si>
    <t>040 タイバーツ</t>
  </si>
  <si>
    <t>039 タイワンドル</t>
  </si>
  <si>
    <t>001 アメリカドル</t>
  </si>
  <si>
    <t>041 ベトナムドン</t>
  </si>
  <si>
    <t>カザフスタン</t>
    <phoneticPr fontId="5"/>
  </si>
  <si>
    <t>タジキスタン</t>
    <phoneticPr fontId="5"/>
  </si>
  <si>
    <t>キルギス</t>
    <phoneticPr fontId="5"/>
  </si>
  <si>
    <t>船積予定時期の変更</t>
    <phoneticPr fontId="5"/>
  </si>
  <si>
    <t>同一国支払人の変更</t>
    <phoneticPr fontId="5"/>
  </si>
  <si>
    <t>支払国の変更</t>
    <phoneticPr fontId="5"/>
  </si>
  <si>
    <t>アイルランド　ポンド</t>
  </si>
  <si>
    <t>ロシア　ルーブル</t>
  </si>
  <si>
    <t>イラン　リヤル</t>
  </si>
  <si>
    <t>カタール　リヤル</t>
  </si>
  <si>
    <t>ＵＡＥ　ディルハム</t>
  </si>
  <si>
    <t>イエメン　リヤール</t>
  </si>
  <si>
    <t>メキシコ　ペソ</t>
  </si>
  <si>
    <t>ブラジル　レアル</t>
  </si>
  <si>
    <t>コロンビア　ペソ</t>
  </si>
  <si>
    <t>エジプト　ポンド</t>
  </si>
  <si>
    <t>ケニヤ　シリング</t>
  </si>
  <si>
    <t>リビア　ディナール</t>
  </si>
  <si>
    <t>モロッコ　ダーラム</t>
  </si>
  <si>
    <t>チェコ　コルナ</t>
  </si>
  <si>
    <t>ポーランド　ズロチ</t>
  </si>
  <si>
    <t>046 アイルランド　ポンド</t>
  </si>
  <si>
    <t>049 ロシア　ルーブル</t>
  </si>
  <si>
    <t>053 イラン　リヤル</t>
  </si>
  <si>
    <t>057 カタール　リヤル</t>
  </si>
  <si>
    <t>061 ＵＡＥ　ディルハム</t>
  </si>
  <si>
    <t>062 イエメン　リヤール</t>
  </si>
  <si>
    <t>072 ブラジル　レアル</t>
  </si>
  <si>
    <t>074 コロンビア　ペソ</t>
  </si>
  <si>
    <t>079 エジプト　ポンド</t>
  </si>
  <si>
    <t>082 ケニヤ　シリング</t>
  </si>
  <si>
    <t>083 リビア　ディナール</t>
  </si>
  <si>
    <t>084 モロッコ　ダーラム</t>
  </si>
  <si>
    <t>090 メキシコ　ペソ</t>
  </si>
  <si>
    <t>092 チェコ　コルナ</t>
  </si>
  <si>
    <t>094 ポーランド　ズロチ</t>
  </si>
  <si>
    <t>バハレーン　Ｄ</t>
  </si>
  <si>
    <t>052 バハレーン　Ｄ</t>
  </si>
  <si>
    <t>クウェート　Ｄ</t>
  </si>
  <si>
    <t>055 クウェート　Ｄ</t>
  </si>
  <si>
    <t>サウジアラビア　Ｒ</t>
  </si>
  <si>
    <t>058 サウジアラビア　Ｒ</t>
  </si>
  <si>
    <t>トルコ　リラ（旧）</t>
  </si>
  <si>
    <t>060 トルコ　リラ（旧）</t>
  </si>
  <si>
    <t>ベネズエラ　Ｂ</t>
  </si>
  <si>
    <t>077 ベネズエラ　Ｂ</t>
  </si>
  <si>
    <t>アルジェリア　Ｄ</t>
  </si>
  <si>
    <t>078 アルジェリア　Ｄ</t>
  </si>
  <si>
    <t>ナイジェリア　Ｎ</t>
  </si>
  <si>
    <t>085 ナイジェリア　Ｎ</t>
  </si>
  <si>
    <t>ミナミアフリカ　Ｒ</t>
  </si>
  <si>
    <t>086 ミナミアフリカ　Ｒ</t>
  </si>
  <si>
    <t>チュニジア　Ｄ</t>
  </si>
  <si>
    <t>087 チュニジア　Ｄ</t>
  </si>
  <si>
    <r>
      <t xml:space="preserve">通貨コード
</t>
    </r>
    <r>
      <rPr>
        <sz val="9"/>
        <color indexed="10"/>
        <rFont val="MS UI Gothic"/>
        <family val="3"/>
        <charset val="128"/>
      </rPr>
      <t>*網掛の通貨の邦貨換算レートは
NEXIまでお問い合わせください。</t>
    </r>
    <rPh sb="7" eb="9">
      <t>アミカ</t>
    </rPh>
    <rPh sb="10" eb="12">
      <t>ツウカ</t>
    </rPh>
    <rPh sb="13" eb="15">
      <t>ホウカ</t>
    </rPh>
    <rPh sb="15" eb="17">
      <t>カンザン</t>
    </rPh>
    <rPh sb="29" eb="30">
      <t>ト</t>
    </rPh>
    <rPh sb="31" eb="32">
      <t>ア</t>
    </rPh>
    <phoneticPr fontId="4"/>
  </si>
  <si>
    <t>保険料支払方法</t>
    <rPh sb="0" eb="2">
      <t>ホケン</t>
    </rPh>
    <rPh sb="2" eb="3">
      <t>リョウ</t>
    </rPh>
    <rPh sb="3" eb="5">
      <t>シハラ</t>
    </rPh>
    <rPh sb="5" eb="7">
      <t>ホウホウ</t>
    </rPh>
    <phoneticPr fontId="5"/>
  </si>
  <si>
    <t>てん補種別</t>
    <rPh sb="2" eb="3">
      <t>ポ</t>
    </rPh>
    <rPh sb="3" eb="5">
      <t>シュベツ</t>
    </rPh>
    <phoneticPr fontId="5"/>
  </si>
  <si>
    <t>有無</t>
    <rPh sb="0" eb="2">
      <t>ウム</t>
    </rPh>
    <phoneticPr fontId="5"/>
  </si>
  <si>
    <t>輸出</t>
    <rPh sb="0" eb="2">
      <t>ユシュツ</t>
    </rPh>
    <phoneticPr fontId="1"/>
  </si>
  <si>
    <t xml:space="preserve"> 975</t>
  </si>
  <si>
    <t>一括払</t>
    <rPh sb="0" eb="2">
      <t>イッカツ</t>
    </rPh>
    <rPh sb="2" eb="3">
      <t>バラ</t>
    </rPh>
    <phoneticPr fontId="5"/>
  </si>
  <si>
    <t>2</t>
    <phoneticPr fontId="5"/>
  </si>
  <si>
    <t>総合</t>
    <rPh sb="0" eb="2">
      <t>ソウゴウ</t>
    </rPh>
    <phoneticPr fontId="5"/>
  </si>
  <si>
    <t>有</t>
    <rPh sb="0" eb="1">
      <t>アリ</t>
    </rPh>
    <phoneticPr fontId="5"/>
  </si>
  <si>
    <t>15</t>
    <phoneticPr fontId="5"/>
  </si>
  <si>
    <t>仲介</t>
    <rPh sb="0" eb="2">
      <t>チュウカイ</t>
    </rPh>
    <phoneticPr fontId="1"/>
  </si>
  <si>
    <t>1000</t>
  </si>
  <si>
    <t>分割払</t>
    <rPh sb="0" eb="2">
      <t>ブンカツ</t>
    </rPh>
    <rPh sb="2" eb="3">
      <t>バラ</t>
    </rPh>
    <phoneticPr fontId="5"/>
  </si>
  <si>
    <t>入力有効／無効</t>
    <rPh sb="0" eb="2">
      <t>ニュウリョク</t>
    </rPh>
    <rPh sb="2" eb="4">
      <t>ユウコウ</t>
    </rPh>
    <rPh sb="5" eb="7">
      <t>ムコウ</t>
    </rPh>
    <phoneticPr fontId="5"/>
  </si>
  <si>
    <t>決済期日</t>
    <rPh sb="0" eb="2">
      <t>ケッサイ</t>
    </rPh>
    <rPh sb="2" eb="4">
      <t>キジツ</t>
    </rPh>
    <phoneticPr fontId="5"/>
  </si>
  <si>
    <t>コード</t>
    <phoneticPr fontId="4"/>
  </si>
  <si>
    <t>船積後付保率（非常）</t>
    <rPh sb="0" eb="2">
      <t>フナヅミ</t>
    </rPh>
    <rPh sb="2" eb="3">
      <t>ゴ</t>
    </rPh>
    <rPh sb="3" eb="5">
      <t>フホ</t>
    </rPh>
    <rPh sb="5" eb="6">
      <t>リツ</t>
    </rPh>
    <rPh sb="7" eb="9">
      <t>ヒジョウ</t>
    </rPh>
    <phoneticPr fontId="5"/>
  </si>
  <si>
    <t>表示１</t>
    <rPh sb="0" eb="2">
      <t>ヒョウジ</t>
    </rPh>
    <phoneticPr fontId="5"/>
  </si>
  <si>
    <t>追</t>
    <rPh sb="0" eb="1">
      <t>ツイ</t>
    </rPh>
    <phoneticPr fontId="1"/>
  </si>
  <si>
    <t>削</t>
    <rPh sb="0" eb="1">
      <t>ケズ</t>
    </rPh>
    <phoneticPr fontId="1"/>
  </si>
  <si>
    <t>04</t>
    <phoneticPr fontId="5"/>
  </si>
  <si>
    <t>10</t>
    <phoneticPr fontId="5"/>
  </si>
  <si>
    <t>11</t>
    <phoneticPr fontId="5"/>
  </si>
  <si>
    <t>12</t>
    <phoneticPr fontId="5"/>
  </si>
  <si>
    <t>19</t>
    <phoneticPr fontId="5"/>
  </si>
  <si>
    <t>20</t>
    <phoneticPr fontId="5"/>
  </si>
  <si>
    <t>21</t>
    <phoneticPr fontId="5"/>
  </si>
  <si>
    <t>29</t>
    <phoneticPr fontId="5"/>
  </si>
  <si>
    <t>30</t>
    <phoneticPr fontId="5"/>
  </si>
  <si>
    <t>31</t>
    <phoneticPr fontId="5"/>
  </si>
  <si>
    <t>32</t>
    <phoneticPr fontId="5"/>
  </si>
  <si>
    <t>39</t>
    <phoneticPr fontId="5"/>
  </si>
  <si>
    <t>40</t>
    <phoneticPr fontId="5"/>
  </si>
  <si>
    <t>41</t>
    <phoneticPr fontId="5"/>
  </si>
  <si>
    <t>42</t>
    <phoneticPr fontId="5"/>
  </si>
  <si>
    <t>49</t>
    <phoneticPr fontId="5"/>
  </si>
  <si>
    <t>50</t>
    <phoneticPr fontId="5"/>
  </si>
  <si>
    <t>59</t>
    <phoneticPr fontId="5"/>
  </si>
  <si>
    <t>60</t>
    <phoneticPr fontId="5"/>
  </si>
  <si>
    <t>64</t>
    <phoneticPr fontId="5"/>
  </si>
  <si>
    <t>65</t>
    <phoneticPr fontId="5"/>
  </si>
  <si>
    <t>70</t>
    <phoneticPr fontId="5"/>
  </si>
  <si>
    <t>71</t>
    <phoneticPr fontId="5"/>
  </si>
  <si>
    <t>73</t>
    <phoneticPr fontId="5"/>
  </si>
  <si>
    <t>75</t>
    <phoneticPr fontId="5"/>
  </si>
  <si>
    <t>76</t>
    <phoneticPr fontId="5"/>
  </si>
  <si>
    <t>77</t>
    <phoneticPr fontId="5"/>
  </si>
  <si>
    <t>78</t>
    <phoneticPr fontId="5"/>
  </si>
  <si>
    <t>80</t>
    <phoneticPr fontId="5"/>
  </si>
  <si>
    <t>81</t>
    <phoneticPr fontId="5"/>
  </si>
  <si>
    <t>88</t>
    <phoneticPr fontId="5"/>
  </si>
  <si>
    <t>89</t>
    <phoneticPr fontId="5"/>
  </si>
  <si>
    <t>98</t>
    <phoneticPr fontId="5"/>
  </si>
  <si>
    <t>99</t>
    <phoneticPr fontId="5"/>
  </si>
  <si>
    <t>90</t>
    <phoneticPr fontId="5"/>
  </si>
  <si>
    <t>11</t>
    <phoneticPr fontId="5"/>
  </si>
  <si>
    <t>22</t>
    <phoneticPr fontId="5"/>
  </si>
  <si>
    <t>23</t>
    <phoneticPr fontId="5"/>
  </si>
  <si>
    <t>24</t>
    <phoneticPr fontId="5"/>
  </si>
  <si>
    <t>44</t>
    <phoneticPr fontId="5"/>
  </si>
  <si>
    <t>45</t>
    <phoneticPr fontId="5"/>
  </si>
  <si>
    <t>46</t>
    <phoneticPr fontId="5"/>
  </si>
  <si>
    <t>47</t>
    <phoneticPr fontId="5"/>
  </si>
  <si>
    <t>48</t>
    <phoneticPr fontId="5"/>
  </si>
  <si>
    <t>74</t>
    <phoneticPr fontId="5"/>
  </si>
  <si>
    <t>91</t>
    <phoneticPr fontId="5"/>
  </si>
  <si>
    <t>92</t>
    <phoneticPr fontId="5"/>
  </si>
  <si>
    <t>103</t>
    <phoneticPr fontId="5"/>
  </si>
  <si>
    <t>104</t>
    <phoneticPr fontId="5"/>
  </si>
  <si>
    <t>105</t>
    <phoneticPr fontId="5"/>
  </si>
  <si>
    <t>106</t>
    <phoneticPr fontId="5"/>
  </si>
  <si>
    <t>107</t>
    <phoneticPr fontId="5"/>
  </si>
  <si>
    <t>108</t>
    <phoneticPr fontId="5"/>
  </si>
  <si>
    <t>110</t>
    <phoneticPr fontId="5"/>
  </si>
  <si>
    <t>111</t>
    <phoneticPr fontId="5"/>
  </si>
  <si>
    <t>112</t>
    <phoneticPr fontId="5"/>
  </si>
  <si>
    <t>113</t>
    <phoneticPr fontId="5"/>
  </si>
  <si>
    <t>116</t>
    <phoneticPr fontId="5"/>
  </si>
  <si>
    <t>117</t>
    <phoneticPr fontId="5"/>
  </si>
  <si>
    <t>118</t>
    <phoneticPr fontId="5"/>
  </si>
  <si>
    <t>120</t>
    <phoneticPr fontId="5"/>
  </si>
  <si>
    <t>121</t>
    <phoneticPr fontId="5"/>
  </si>
  <si>
    <t>122</t>
    <phoneticPr fontId="5"/>
  </si>
  <si>
    <t>123</t>
    <phoneticPr fontId="5"/>
  </si>
  <si>
    <t>124</t>
    <phoneticPr fontId="5"/>
  </si>
  <si>
    <t>125</t>
    <phoneticPr fontId="5"/>
  </si>
  <si>
    <t>126</t>
    <phoneticPr fontId="5"/>
  </si>
  <si>
    <t>127</t>
    <phoneticPr fontId="5"/>
  </si>
  <si>
    <t>128</t>
    <phoneticPr fontId="5"/>
  </si>
  <si>
    <t>129</t>
    <phoneticPr fontId="5"/>
  </si>
  <si>
    <t>130</t>
    <phoneticPr fontId="5"/>
  </si>
  <si>
    <t>131</t>
    <phoneticPr fontId="5"/>
  </si>
  <si>
    <t>132</t>
    <phoneticPr fontId="5"/>
  </si>
  <si>
    <t>133</t>
    <phoneticPr fontId="5"/>
  </si>
  <si>
    <t>134</t>
    <phoneticPr fontId="5"/>
  </si>
  <si>
    <t>135</t>
    <phoneticPr fontId="5"/>
  </si>
  <si>
    <t>136</t>
    <phoneticPr fontId="5"/>
  </si>
  <si>
    <t>137</t>
    <phoneticPr fontId="5"/>
  </si>
  <si>
    <t>138</t>
    <phoneticPr fontId="5"/>
  </si>
  <si>
    <t>140</t>
    <phoneticPr fontId="5"/>
  </si>
  <si>
    <t>141</t>
    <phoneticPr fontId="5"/>
  </si>
  <si>
    <t>143</t>
    <phoneticPr fontId="5"/>
  </si>
  <si>
    <t>144</t>
    <phoneticPr fontId="5"/>
  </si>
  <si>
    <t>145</t>
    <phoneticPr fontId="5"/>
  </si>
  <si>
    <t>146</t>
    <phoneticPr fontId="5"/>
  </si>
  <si>
    <t>147</t>
    <phoneticPr fontId="5"/>
  </si>
  <si>
    <t>148</t>
    <phoneticPr fontId="5"/>
  </si>
  <si>
    <t>149</t>
    <phoneticPr fontId="5"/>
  </si>
  <si>
    <t>150</t>
    <phoneticPr fontId="5"/>
  </si>
  <si>
    <t>151</t>
    <phoneticPr fontId="5"/>
  </si>
  <si>
    <t>152</t>
    <phoneticPr fontId="5"/>
  </si>
  <si>
    <t>153</t>
    <phoneticPr fontId="5"/>
  </si>
  <si>
    <t>154</t>
    <phoneticPr fontId="5"/>
  </si>
  <si>
    <t>155</t>
    <phoneticPr fontId="5"/>
  </si>
  <si>
    <t>156</t>
    <phoneticPr fontId="5"/>
  </si>
  <si>
    <t>157</t>
    <phoneticPr fontId="5"/>
  </si>
  <si>
    <t>158</t>
    <phoneticPr fontId="5"/>
  </si>
  <si>
    <t>192</t>
    <phoneticPr fontId="5"/>
  </si>
  <si>
    <t>193</t>
    <phoneticPr fontId="5"/>
  </si>
  <si>
    <t>199</t>
    <phoneticPr fontId="5"/>
  </si>
  <si>
    <t>201</t>
    <phoneticPr fontId="5"/>
  </si>
  <si>
    <t>202</t>
    <phoneticPr fontId="5"/>
  </si>
  <si>
    <t>203</t>
    <phoneticPr fontId="5"/>
  </si>
  <si>
    <t>204</t>
    <phoneticPr fontId="5"/>
  </si>
  <si>
    <t>205</t>
    <phoneticPr fontId="5"/>
  </si>
  <si>
    <t>206</t>
    <phoneticPr fontId="5"/>
  </si>
  <si>
    <t>207</t>
    <phoneticPr fontId="5"/>
  </si>
  <si>
    <t>208</t>
    <phoneticPr fontId="5"/>
  </si>
  <si>
    <t>209</t>
    <phoneticPr fontId="5"/>
  </si>
  <si>
    <t>210</t>
    <phoneticPr fontId="5"/>
  </si>
  <si>
    <t>211</t>
    <phoneticPr fontId="5"/>
  </si>
  <si>
    <t>212</t>
    <phoneticPr fontId="5"/>
  </si>
  <si>
    <t>213</t>
    <phoneticPr fontId="5"/>
  </si>
  <si>
    <t>214</t>
    <phoneticPr fontId="5"/>
  </si>
  <si>
    <t>215</t>
    <phoneticPr fontId="5"/>
  </si>
  <si>
    <t>216</t>
    <phoneticPr fontId="5"/>
  </si>
  <si>
    <t>217</t>
    <phoneticPr fontId="5"/>
  </si>
  <si>
    <t>218</t>
    <phoneticPr fontId="5"/>
  </si>
  <si>
    <t>219</t>
    <phoneticPr fontId="5"/>
  </si>
  <si>
    <t>220</t>
    <phoneticPr fontId="5"/>
  </si>
  <si>
    <t>221</t>
    <phoneticPr fontId="5"/>
  </si>
  <si>
    <t>222</t>
    <phoneticPr fontId="5"/>
  </si>
  <si>
    <t>223</t>
    <phoneticPr fontId="5"/>
  </si>
  <si>
    <t>224</t>
    <phoneticPr fontId="5"/>
  </si>
  <si>
    <t>225</t>
    <phoneticPr fontId="5"/>
  </si>
  <si>
    <t>226</t>
    <phoneticPr fontId="5"/>
  </si>
  <si>
    <t>227</t>
    <phoneticPr fontId="5"/>
  </si>
  <si>
    <t>228</t>
    <phoneticPr fontId="5"/>
  </si>
  <si>
    <t>229</t>
    <phoneticPr fontId="5"/>
  </si>
  <si>
    <t>230</t>
    <phoneticPr fontId="5"/>
  </si>
  <si>
    <t>231</t>
    <phoneticPr fontId="5"/>
  </si>
  <si>
    <t>232</t>
    <phoneticPr fontId="5"/>
  </si>
  <si>
    <t>233</t>
    <phoneticPr fontId="5"/>
  </si>
  <si>
    <t>234</t>
    <phoneticPr fontId="5"/>
  </si>
  <si>
    <t>235</t>
    <phoneticPr fontId="5"/>
  </si>
  <si>
    <t>236</t>
    <phoneticPr fontId="5"/>
  </si>
  <si>
    <t>237</t>
    <phoneticPr fontId="5"/>
  </si>
  <si>
    <t>238</t>
    <phoneticPr fontId="5"/>
  </si>
  <si>
    <t>239</t>
    <phoneticPr fontId="5"/>
  </si>
  <si>
    <t>240</t>
    <phoneticPr fontId="5"/>
  </si>
  <si>
    <t>241</t>
    <phoneticPr fontId="5"/>
  </si>
  <si>
    <t>242</t>
    <phoneticPr fontId="5"/>
  </si>
  <si>
    <t>243</t>
    <phoneticPr fontId="5"/>
  </si>
  <si>
    <t>244</t>
    <phoneticPr fontId="5"/>
  </si>
  <si>
    <t>245</t>
    <phoneticPr fontId="5"/>
  </si>
  <si>
    <t>246</t>
    <phoneticPr fontId="5"/>
  </si>
  <si>
    <t>247</t>
    <phoneticPr fontId="5"/>
  </si>
  <si>
    <t>248</t>
    <phoneticPr fontId="5"/>
  </si>
  <si>
    <t>270</t>
    <phoneticPr fontId="5"/>
  </si>
  <si>
    <t>271</t>
    <phoneticPr fontId="5"/>
  </si>
  <si>
    <t>280</t>
    <phoneticPr fontId="5"/>
  </si>
  <si>
    <t>281</t>
    <phoneticPr fontId="5"/>
  </si>
  <si>
    <t>282</t>
    <phoneticPr fontId="5"/>
  </si>
  <si>
    <t>283</t>
    <phoneticPr fontId="5"/>
  </si>
  <si>
    <t>284</t>
    <phoneticPr fontId="5"/>
  </si>
  <si>
    <t>285</t>
    <phoneticPr fontId="5"/>
  </si>
  <si>
    <t>299</t>
    <phoneticPr fontId="5"/>
  </si>
  <si>
    <t>301</t>
    <phoneticPr fontId="5"/>
  </si>
  <si>
    <t>302</t>
    <phoneticPr fontId="5"/>
  </si>
  <si>
    <t>303</t>
    <phoneticPr fontId="5"/>
  </si>
  <si>
    <t>304</t>
    <phoneticPr fontId="5"/>
  </si>
  <si>
    <t>305</t>
    <phoneticPr fontId="5"/>
  </si>
  <si>
    <t>306</t>
    <phoneticPr fontId="5"/>
  </si>
  <si>
    <t>307</t>
    <phoneticPr fontId="5"/>
  </si>
  <si>
    <t>308</t>
    <phoneticPr fontId="5"/>
  </si>
  <si>
    <t>309</t>
    <phoneticPr fontId="5"/>
  </si>
  <si>
    <t>310</t>
    <phoneticPr fontId="5"/>
  </si>
  <si>
    <t>311</t>
    <phoneticPr fontId="5"/>
  </si>
  <si>
    <t>312</t>
    <phoneticPr fontId="5"/>
  </si>
  <si>
    <t>313</t>
    <phoneticPr fontId="5"/>
  </si>
  <si>
    <t>314</t>
    <phoneticPr fontId="5"/>
  </si>
  <si>
    <t>315</t>
    <phoneticPr fontId="5"/>
  </si>
  <si>
    <t>316</t>
    <phoneticPr fontId="5"/>
  </si>
  <si>
    <t>317</t>
    <phoneticPr fontId="5"/>
  </si>
  <si>
    <t>319</t>
    <phoneticPr fontId="5"/>
  </si>
  <si>
    <t>320</t>
    <phoneticPr fontId="5"/>
  </si>
  <si>
    <t>321</t>
    <phoneticPr fontId="5"/>
  </si>
  <si>
    <t>322</t>
    <phoneticPr fontId="5"/>
  </si>
  <si>
    <t>323</t>
    <phoneticPr fontId="5"/>
  </si>
  <si>
    <t>324</t>
    <phoneticPr fontId="5"/>
  </si>
  <si>
    <t>325</t>
    <phoneticPr fontId="5"/>
  </si>
  <si>
    <t>326</t>
    <phoneticPr fontId="5"/>
  </si>
  <si>
    <t>327</t>
    <phoneticPr fontId="5"/>
  </si>
  <si>
    <t>328</t>
    <phoneticPr fontId="5"/>
  </si>
  <si>
    <t>329</t>
    <phoneticPr fontId="5"/>
  </si>
  <si>
    <t>330</t>
    <phoneticPr fontId="5"/>
  </si>
  <si>
    <t>331</t>
    <phoneticPr fontId="5"/>
  </si>
  <si>
    <t>332</t>
    <phoneticPr fontId="5"/>
  </si>
  <si>
    <t>333</t>
    <phoneticPr fontId="5"/>
  </si>
  <si>
    <t>334</t>
    <phoneticPr fontId="5"/>
  </si>
  <si>
    <t>335</t>
    <phoneticPr fontId="5"/>
  </si>
  <si>
    <t>336</t>
    <phoneticPr fontId="5"/>
  </si>
  <si>
    <t>337</t>
    <phoneticPr fontId="5"/>
  </si>
  <si>
    <t>380</t>
    <phoneticPr fontId="5"/>
  </si>
  <si>
    <t>381</t>
    <phoneticPr fontId="5"/>
  </si>
  <si>
    <t>382</t>
    <phoneticPr fontId="5"/>
  </si>
  <si>
    <t>383</t>
    <phoneticPr fontId="5"/>
  </si>
  <si>
    <t>384</t>
    <phoneticPr fontId="5"/>
  </si>
  <si>
    <t>385</t>
    <phoneticPr fontId="5"/>
  </si>
  <si>
    <t>386</t>
    <phoneticPr fontId="5"/>
  </si>
  <si>
    <t>395</t>
    <phoneticPr fontId="5"/>
  </si>
  <si>
    <t>396</t>
    <phoneticPr fontId="5"/>
  </si>
  <si>
    <t>397</t>
    <phoneticPr fontId="5"/>
  </si>
  <si>
    <t>398</t>
    <phoneticPr fontId="5"/>
  </si>
  <si>
    <t>399</t>
    <phoneticPr fontId="5"/>
  </si>
  <si>
    <t>401</t>
    <phoneticPr fontId="5"/>
  </si>
  <si>
    <t>402</t>
    <phoneticPr fontId="5"/>
  </si>
  <si>
    <t>403</t>
    <phoneticPr fontId="5"/>
  </si>
  <si>
    <t>404</t>
    <phoneticPr fontId="5"/>
  </si>
  <si>
    <t>405</t>
    <phoneticPr fontId="5"/>
  </si>
  <si>
    <t>406</t>
    <phoneticPr fontId="5"/>
  </si>
  <si>
    <t>407</t>
    <phoneticPr fontId="5"/>
  </si>
  <si>
    <t>408</t>
    <phoneticPr fontId="5"/>
  </si>
  <si>
    <t>409</t>
    <phoneticPr fontId="5"/>
  </si>
  <si>
    <t>410</t>
    <phoneticPr fontId="5"/>
  </si>
  <si>
    <t>411</t>
    <phoneticPr fontId="5"/>
  </si>
  <si>
    <t>412</t>
    <phoneticPr fontId="5"/>
  </si>
  <si>
    <t>413</t>
    <phoneticPr fontId="5"/>
  </si>
  <si>
    <t>414</t>
    <phoneticPr fontId="5"/>
  </si>
  <si>
    <t>415</t>
    <phoneticPr fontId="5"/>
  </si>
  <si>
    <t>501</t>
    <phoneticPr fontId="5"/>
  </si>
  <si>
    <t>502</t>
    <phoneticPr fontId="5"/>
  </si>
  <si>
    <t>503</t>
    <phoneticPr fontId="5"/>
  </si>
  <si>
    <t>504</t>
    <phoneticPr fontId="5"/>
  </si>
  <si>
    <t>505</t>
    <phoneticPr fontId="5"/>
  </si>
  <si>
    <t>506</t>
    <phoneticPr fontId="5"/>
  </si>
  <si>
    <t>507</t>
    <phoneticPr fontId="5"/>
  </si>
  <si>
    <t>508</t>
    <phoneticPr fontId="5"/>
  </si>
  <si>
    <t>509</t>
    <phoneticPr fontId="5"/>
  </si>
  <si>
    <t>510</t>
    <phoneticPr fontId="5"/>
  </si>
  <si>
    <t>511</t>
    <phoneticPr fontId="5"/>
  </si>
  <si>
    <t>512</t>
    <phoneticPr fontId="5"/>
  </si>
  <si>
    <t>513</t>
    <phoneticPr fontId="5"/>
  </si>
  <si>
    <t>514</t>
    <phoneticPr fontId="5"/>
  </si>
  <si>
    <t>515</t>
    <phoneticPr fontId="5"/>
  </si>
  <si>
    <t>516</t>
    <phoneticPr fontId="5"/>
  </si>
  <si>
    <t>517</t>
    <phoneticPr fontId="5"/>
  </si>
  <si>
    <t>518</t>
    <phoneticPr fontId="5"/>
  </si>
  <si>
    <t>519</t>
    <phoneticPr fontId="5"/>
  </si>
  <si>
    <t>520</t>
    <phoneticPr fontId="5"/>
  </si>
  <si>
    <t>521</t>
    <phoneticPr fontId="5"/>
  </si>
  <si>
    <t>522</t>
    <phoneticPr fontId="5"/>
  </si>
  <si>
    <t>523</t>
    <phoneticPr fontId="5"/>
  </si>
  <si>
    <t>524</t>
    <phoneticPr fontId="5"/>
  </si>
  <si>
    <t>525</t>
    <phoneticPr fontId="5"/>
  </si>
  <si>
    <t>526</t>
    <phoneticPr fontId="5"/>
  </si>
  <si>
    <t>527</t>
    <phoneticPr fontId="5"/>
  </si>
  <si>
    <t>528</t>
    <phoneticPr fontId="5"/>
  </si>
  <si>
    <t>529</t>
    <phoneticPr fontId="5"/>
  </si>
  <si>
    <t>530</t>
    <phoneticPr fontId="5"/>
  </si>
  <si>
    <t>531</t>
    <phoneticPr fontId="5"/>
  </si>
  <si>
    <t>532</t>
    <phoneticPr fontId="5"/>
  </si>
  <si>
    <t>533</t>
    <phoneticPr fontId="5"/>
  </si>
  <si>
    <t>534</t>
    <phoneticPr fontId="5"/>
  </si>
  <si>
    <t>535</t>
    <phoneticPr fontId="5"/>
  </si>
  <si>
    <t>536</t>
    <phoneticPr fontId="5"/>
  </si>
  <si>
    <t>537</t>
    <phoneticPr fontId="5"/>
  </si>
  <si>
    <t>538</t>
    <phoneticPr fontId="5"/>
  </si>
  <si>
    <t>539</t>
    <phoneticPr fontId="5"/>
  </si>
  <si>
    <t>540</t>
    <phoneticPr fontId="5"/>
  </si>
  <si>
    <t>541</t>
    <phoneticPr fontId="5"/>
  </si>
  <si>
    <t>542</t>
    <phoneticPr fontId="5"/>
  </si>
  <si>
    <t>543</t>
    <phoneticPr fontId="5"/>
  </si>
  <si>
    <t>544</t>
    <phoneticPr fontId="5"/>
  </si>
  <si>
    <t>545</t>
    <phoneticPr fontId="5"/>
  </si>
  <si>
    <t>546</t>
    <phoneticPr fontId="5"/>
  </si>
  <si>
    <t>547</t>
    <phoneticPr fontId="5"/>
  </si>
  <si>
    <t>548</t>
    <phoneticPr fontId="5"/>
  </si>
  <si>
    <t>549</t>
    <phoneticPr fontId="5"/>
  </si>
  <si>
    <t>550</t>
    <phoneticPr fontId="5"/>
  </si>
  <si>
    <t>551</t>
    <phoneticPr fontId="5"/>
  </si>
  <si>
    <t>552</t>
    <phoneticPr fontId="5"/>
  </si>
  <si>
    <t>553</t>
    <phoneticPr fontId="5"/>
  </si>
  <si>
    <t>554</t>
    <phoneticPr fontId="5"/>
  </si>
  <si>
    <t>555</t>
    <phoneticPr fontId="5"/>
  </si>
  <si>
    <t>556</t>
    <phoneticPr fontId="5"/>
  </si>
  <si>
    <t>557</t>
    <phoneticPr fontId="5"/>
  </si>
  <si>
    <t>558</t>
    <phoneticPr fontId="5"/>
  </si>
  <si>
    <t>559</t>
    <phoneticPr fontId="5"/>
  </si>
  <si>
    <t>560</t>
    <phoneticPr fontId="5"/>
  </si>
  <si>
    <t>580</t>
    <phoneticPr fontId="5"/>
  </si>
  <si>
    <t>598</t>
    <phoneticPr fontId="5"/>
  </si>
  <si>
    <t>599</t>
    <phoneticPr fontId="5"/>
  </si>
  <si>
    <t>601</t>
    <phoneticPr fontId="5"/>
  </si>
  <si>
    <t>602</t>
    <phoneticPr fontId="5"/>
  </si>
  <si>
    <t>605</t>
    <phoneticPr fontId="5"/>
  </si>
  <si>
    <t>606</t>
    <phoneticPr fontId="5"/>
  </si>
  <si>
    <t>607</t>
    <phoneticPr fontId="5"/>
  </si>
  <si>
    <t>608</t>
    <phoneticPr fontId="5"/>
  </si>
  <si>
    <t>609</t>
    <phoneticPr fontId="5"/>
  </si>
  <si>
    <t>610</t>
    <phoneticPr fontId="5"/>
  </si>
  <si>
    <t>611</t>
    <phoneticPr fontId="5"/>
  </si>
  <si>
    <t>612</t>
    <phoneticPr fontId="5"/>
  </si>
  <si>
    <t>613</t>
    <phoneticPr fontId="5"/>
  </si>
  <si>
    <t>614</t>
    <phoneticPr fontId="5"/>
  </si>
  <si>
    <t>615</t>
    <phoneticPr fontId="5"/>
  </si>
  <si>
    <t>616</t>
    <phoneticPr fontId="5"/>
  </si>
  <si>
    <t>617</t>
    <phoneticPr fontId="5"/>
  </si>
  <si>
    <t>618</t>
    <phoneticPr fontId="5"/>
  </si>
  <si>
    <t>619</t>
    <phoneticPr fontId="5"/>
  </si>
  <si>
    <t>620</t>
    <phoneticPr fontId="5"/>
  </si>
  <si>
    <t>621</t>
    <phoneticPr fontId="5"/>
  </si>
  <si>
    <t>622</t>
    <phoneticPr fontId="5"/>
  </si>
  <si>
    <t>623</t>
    <phoneticPr fontId="5"/>
  </si>
  <si>
    <t>624</t>
    <phoneticPr fontId="5"/>
  </si>
  <si>
    <t>625</t>
    <phoneticPr fontId="5"/>
  </si>
  <si>
    <t>626</t>
    <phoneticPr fontId="5"/>
  </si>
  <si>
    <t>627</t>
    <phoneticPr fontId="5"/>
  </si>
  <si>
    <t>628</t>
    <phoneticPr fontId="5"/>
  </si>
  <si>
    <t>680</t>
    <phoneticPr fontId="5"/>
  </si>
  <si>
    <t>681</t>
    <phoneticPr fontId="5"/>
  </si>
  <si>
    <t>682</t>
    <phoneticPr fontId="5"/>
  </si>
  <si>
    <t>683</t>
    <phoneticPr fontId="5"/>
  </si>
  <si>
    <t>684</t>
    <phoneticPr fontId="5"/>
  </si>
  <si>
    <t>685</t>
    <phoneticPr fontId="5"/>
  </si>
  <si>
    <t>686</t>
    <phoneticPr fontId="5"/>
  </si>
  <si>
    <t>687</t>
    <phoneticPr fontId="5"/>
  </si>
  <si>
    <t>688</t>
    <phoneticPr fontId="5"/>
  </si>
  <si>
    <t>689</t>
    <phoneticPr fontId="5"/>
  </si>
  <si>
    <t>690</t>
    <phoneticPr fontId="5"/>
  </si>
  <si>
    <t>691</t>
    <phoneticPr fontId="5"/>
  </si>
  <si>
    <t>692</t>
    <phoneticPr fontId="5"/>
  </si>
  <si>
    <t>698</t>
    <phoneticPr fontId="5"/>
  </si>
  <si>
    <t>699</t>
    <phoneticPr fontId="5"/>
  </si>
  <si>
    <t>790</t>
    <phoneticPr fontId="5"/>
  </si>
  <si>
    <t>住所を正確に入力。その右は住所枝番(２桁)。住所枝00以外は必須入力。格付はプルダウンリストから入力。</t>
    <rPh sb="0" eb="2">
      <t>ジュウショ</t>
    </rPh>
    <rPh sb="3" eb="5">
      <t>セイカク</t>
    </rPh>
    <rPh sb="6" eb="8">
      <t>ニュウリョク</t>
    </rPh>
    <rPh sb="11" eb="12">
      <t>ミギ</t>
    </rPh>
    <rPh sb="13" eb="15">
      <t>ジュウショ</t>
    </rPh>
    <rPh sb="15" eb="17">
      <t>エダバン</t>
    </rPh>
    <rPh sb="19" eb="20">
      <t>ケタ</t>
    </rPh>
    <rPh sb="22" eb="24">
      <t>ジュウショ</t>
    </rPh>
    <rPh sb="24" eb="25">
      <t>エダ</t>
    </rPh>
    <rPh sb="27" eb="29">
      <t>イガイ</t>
    </rPh>
    <rPh sb="30" eb="32">
      <t>ヒッス</t>
    </rPh>
    <rPh sb="32" eb="34">
      <t>ニュウリョク</t>
    </rPh>
    <rPh sb="35" eb="37">
      <t>カクヅケ</t>
    </rPh>
    <rPh sb="48" eb="50">
      <t>ニュウリョク</t>
    </rPh>
    <phoneticPr fontId="4"/>
  </si>
  <si>
    <t>バイヤーコード</t>
    <phoneticPr fontId="4"/>
  </si>
  <si>
    <t>ハンガリー　フォリント</t>
  </si>
  <si>
    <t>093 ハンガリー　フォリント</t>
  </si>
  <si>
    <t>097 トルコ　リラ</t>
  </si>
  <si>
    <t>TRL(old)</t>
    <phoneticPr fontId="5"/>
  </si>
  <si>
    <t>015</t>
    <phoneticPr fontId="5"/>
  </si>
  <si>
    <t>091</t>
    <phoneticPr fontId="5"/>
  </si>
  <si>
    <t>006</t>
    <phoneticPr fontId="5"/>
  </si>
  <si>
    <t>017</t>
    <phoneticPr fontId="5"/>
  </si>
  <si>
    <t>038</t>
    <phoneticPr fontId="5"/>
  </si>
  <si>
    <t>039</t>
    <phoneticPr fontId="5"/>
  </si>
  <si>
    <t>040</t>
    <phoneticPr fontId="5"/>
  </si>
  <si>
    <t>061</t>
    <phoneticPr fontId="5"/>
  </si>
  <si>
    <t>078</t>
    <phoneticPr fontId="5"/>
  </si>
  <si>
    <t>082</t>
    <phoneticPr fontId="5"/>
  </si>
  <si>
    <t>083</t>
    <phoneticPr fontId="5"/>
  </si>
  <si>
    <t>修</t>
    <rPh sb="0" eb="1">
      <t>オサム</t>
    </rPh>
    <phoneticPr fontId="1"/>
  </si>
  <si>
    <t>07</t>
    <phoneticPr fontId="4"/>
  </si>
  <si>
    <t>船積時期の変更（短縮）</t>
    <phoneticPr fontId="5"/>
  </si>
  <si>
    <t>「有」を選択すると右に項目が表示されるので必須入力。</t>
    <rPh sb="1" eb="2">
      <t>ア</t>
    </rPh>
    <rPh sb="4" eb="6">
      <t>センタク</t>
    </rPh>
    <rPh sb="9" eb="10">
      <t>ミギ</t>
    </rPh>
    <rPh sb="11" eb="13">
      <t>コウモク</t>
    </rPh>
    <rPh sb="14" eb="16">
      <t>ヒョウジ</t>
    </rPh>
    <phoneticPr fontId="4"/>
  </si>
  <si>
    <t>貿易一般保険申込書</t>
  </si>
  <si>
    <t>コード</t>
    <phoneticPr fontId="4"/>
  </si>
  <si>
    <t>ユーザンス</t>
    <phoneticPr fontId="5"/>
  </si>
  <si>
    <t>10</t>
    <phoneticPr fontId="4"/>
  </si>
  <si>
    <t xml:space="preserve">L/C AT SIGHT  </t>
    <phoneticPr fontId="4"/>
  </si>
  <si>
    <t>×</t>
    <phoneticPr fontId="4"/>
  </si>
  <si>
    <t>11</t>
    <phoneticPr fontId="4"/>
  </si>
  <si>
    <t>○</t>
    <phoneticPr fontId="4"/>
  </si>
  <si>
    <t>12</t>
    <phoneticPr fontId="4"/>
  </si>
  <si>
    <t>19</t>
    <phoneticPr fontId="4"/>
  </si>
  <si>
    <t>L/C OTHER</t>
    <phoneticPr fontId="4"/>
  </si>
  <si>
    <t>20</t>
    <phoneticPr fontId="4"/>
  </si>
  <si>
    <t>21</t>
    <phoneticPr fontId="4"/>
  </si>
  <si>
    <t>○</t>
    <phoneticPr fontId="5"/>
  </si>
  <si>
    <t>×</t>
    <phoneticPr fontId="5"/>
  </si>
  <si>
    <t>29</t>
    <phoneticPr fontId="4"/>
  </si>
  <si>
    <t xml:space="preserve">D/A OTHER  </t>
    <phoneticPr fontId="4"/>
  </si>
  <si>
    <t>30</t>
    <phoneticPr fontId="4"/>
  </si>
  <si>
    <t xml:space="preserve">D/P AT SIGHT     </t>
    <phoneticPr fontId="4"/>
  </si>
  <si>
    <t>31</t>
    <phoneticPr fontId="4"/>
  </si>
  <si>
    <t>32</t>
    <phoneticPr fontId="4"/>
  </si>
  <si>
    <t>39</t>
    <phoneticPr fontId="4"/>
  </si>
  <si>
    <t>D/P OTHER</t>
    <phoneticPr fontId="4"/>
  </si>
  <si>
    <t>40</t>
    <phoneticPr fontId="4"/>
  </si>
  <si>
    <t xml:space="preserve">REMITTANCE AT SIGHT  </t>
    <phoneticPr fontId="4"/>
  </si>
  <si>
    <t>41</t>
    <phoneticPr fontId="4"/>
  </si>
  <si>
    <t>42</t>
    <phoneticPr fontId="4"/>
  </si>
  <si>
    <t>49</t>
    <phoneticPr fontId="4"/>
  </si>
  <si>
    <t xml:space="preserve">REMITTANCE OTHER  </t>
    <phoneticPr fontId="4"/>
  </si>
  <si>
    <t>50</t>
    <phoneticPr fontId="4"/>
  </si>
  <si>
    <t xml:space="preserve">AUTHORIZATION TO PAY AT SIGHT       </t>
    <phoneticPr fontId="4"/>
  </si>
  <si>
    <t>59</t>
    <phoneticPr fontId="4"/>
  </si>
  <si>
    <t>AUTHORIZATION TO PAY OTHER</t>
    <phoneticPr fontId="4"/>
  </si>
  <si>
    <t>60</t>
    <phoneticPr fontId="4"/>
  </si>
  <si>
    <t xml:space="preserve">100% ADVANCE PAYMENT  </t>
    <phoneticPr fontId="4"/>
  </si>
  <si>
    <t>64</t>
    <phoneticPr fontId="4"/>
  </si>
  <si>
    <t xml:space="preserve">PROGRESS PAYMENT(EQUIPMENT) </t>
    <phoneticPr fontId="4"/>
  </si>
  <si>
    <t>65</t>
    <phoneticPr fontId="4"/>
  </si>
  <si>
    <t xml:space="preserve">PROGRESS PAYMENT(SERVICE)    </t>
    <phoneticPr fontId="4"/>
  </si>
  <si>
    <t>70</t>
    <phoneticPr fontId="4"/>
  </si>
  <si>
    <t xml:space="preserve">RETENTION(EQUIPMENT)   </t>
    <phoneticPr fontId="4"/>
  </si>
  <si>
    <t>71</t>
    <phoneticPr fontId="4"/>
  </si>
  <si>
    <t xml:space="preserve">RETENTION(SERVICE)     </t>
    <phoneticPr fontId="4"/>
  </si>
  <si>
    <t>73</t>
    <phoneticPr fontId="4"/>
  </si>
  <si>
    <t>MILESTONE(SCHEDULED)PAYMENT(MULTIPLE EQUIPMENT)</t>
    <phoneticPr fontId="4"/>
  </si>
  <si>
    <t>75</t>
    <phoneticPr fontId="4"/>
  </si>
  <si>
    <t>MILESTONE(SCHEDULED)PAYMENT(ONE-TIME EQUIPMENT)</t>
    <phoneticPr fontId="4"/>
  </si>
  <si>
    <t>76</t>
    <phoneticPr fontId="4"/>
  </si>
  <si>
    <t xml:space="preserve">MILESTONE PAYMENT(SERVICE) </t>
    <phoneticPr fontId="4"/>
  </si>
  <si>
    <t>77</t>
    <phoneticPr fontId="4"/>
  </si>
  <si>
    <t xml:space="preserve">SCHEDULED PAYMENT (MULTIPLE SERVICE)  </t>
    <phoneticPr fontId="4"/>
  </si>
  <si>
    <t>78</t>
    <phoneticPr fontId="4"/>
  </si>
  <si>
    <t xml:space="preserve">SCHEDULED PAYMENT (ONE-TIME SERVICE) </t>
    <phoneticPr fontId="4"/>
  </si>
  <si>
    <t>80</t>
    <phoneticPr fontId="4"/>
  </si>
  <si>
    <t>EQUAL PAYMENT OF PRINCIPAL OVER ONE YEAR</t>
    <phoneticPr fontId="4"/>
  </si>
  <si>
    <t>81</t>
    <phoneticPr fontId="4"/>
  </si>
  <si>
    <t>EQUAL PAYMENT OF PRINCIPAL OVER ONE YEAR（SHIPPING　BASIS）</t>
    <phoneticPr fontId="5"/>
  </si>
  <si>
    <t>88</t>
    <phoneticPr fontId="4"/>
  </si>
  <si>
    <t xml:space="preserve">LOCAL PAYMENT (SERVICE)  </t>
    <phoneticPr fontId="4"/>
  </si>
  <si>
    <t>89</t>
    <phoneticPr fontId="4"/>
  </si>
  <si>
    <t xml:space="preserve">LOCAL PAYMENT(EQUIPMENT)   </t>
    <phoneticPr fontId="4"/>
  </si>
  <si>
    <t>98</t>
    <phoneticPr fontId="4"/>
  </si>
  <si>
    <t xml:space="preserve">SETTLEMENT OTHER (SERVICE) </t>
    <phoneticPr fontId="4"/>
  </si>
  <si>
    <t>99</t>
    <phoneticPr fontId="4"/>
  </si>
  <si>
    <t xml:space="preserve">SETTLEMENT OTHER (EQUIPMENT) </t>
    <phoneticPr fontId="4"/>
  </si>
  <si>
    <t>エスワティニ</t>
  </si>
  <si>
    <t>通貨y</t>
    <rPh sb="0" eb="2">
      <t>ツウカ</t>
    </rPh>
    <phoneticPr fontId="5"/>
  </si>
  <si>
    <t>アメリカドル</t>
    <phoneticPr fontId="5"/>
  </si>
  <si>
    <t>001</t>
    <phoneticPr fontId="5"/>
  </si>
  <si>
    <t>046</t>
    <phoneticPr fontId="5"/>
  </si>
  <si>
    <t>062</t>
    <phoneticPr fontId="5"/>
  </si>
  <si>
    <t>002</t>
    <phoneticPr fontId="5"/>
  </si>
  <si>
    <t>053</t>
    <phoneticPr fontId="5"/>
  </si>
  <si>
    <t>030</t>
    <phoneticPr fontId="5"/>
  </si>
  <si>
    <t>029</t>
    <phoneticPr fontId="5"/>
  </si>
  <si>
    <t>079</t>
    <phoneticPr fontId="5"/>
  </si>
  <si>
    <t>016</t>
    <phoneticPr fontId="5"/>
  </si>
  <si>
    <t>010</t>
    <phoneticPr fontId="5"/>
  </si>
  <si>
    <t>007</t>
    <phoneticPr fontId="5"/>
  </si>
  <si>
    <t>057</t>
    <phoneticPr fontId="5"/>
  </si>
  <si>
    <t>003</t>
    <phoneticPr fontId="5"/>
  </si>
  <si>
    <t>037</t>
    <phoneticPr fontId="5"/>
  </si>
  <si>
    <t>055</t>
    <phoneticPr fontId="5"/>
  </si>
  <si>
    <t>074</t>
    <phoneticPr fontId="5"/>
  </si>
  <si>
    <t>058</t>
    <phoneticPr fontId="5"/>
  </si>
  <si>
    <t>HUF</t>
    <phoneticPr fontId="5"/>
  </si>
  <si>
    <t>020</t>
    <phoneticPr fontId="5"/>
  </si>
  <si>
    <t>004</t>
    <phoneticPr fontId="5"/>
  </si>
  <si>
    <t>092</t>
    <phoneticPr fontId="5"/>
  </si>
  <si>
    <t>087</t>
    <phoneticPr fontId="5"/>
  </si>
  <si>
    <t>011</t>
    <phoneticPr fontId="5"/>
  </si>
  <si>
    <t>005</t>
    <phoneticPr fontId="5"/>
  </si>
  <si>
    <t>トルコ　リラ</t>
    <phoneticPr fontId="5"/>
  </si>
  <si>
    <t>097</t>
    <phoneticPr fontId="5"/>
  </si>
  <si>
    <t>TRL</t>
    <phoneticPr fontId="5"/>
  </si>
  <si>
    <t>060</t>
    <phoneticPr fontId="5"/>
  </si>
  <si>
    <t>085</t>
    <phoneticPr fontId="5"/>
  </si>
  <si>
    <t>018</t>
    <phoneticPr fontId="5"/>
  </si>
  <si>
    <t>013</t>
    <phoneticPr fontId="5"/>
  </si>
  <si>
    <t>034</t>
    <phoneticPr fontId="5"/>
  </si>
  <si>
    <t>052</t>
    <phoneticPr fontId="5"/>
  </si>
  <si>
    <t>093</t>
    <phoneticPr fontId="5"/>
  </si>
  <si>
    <t>026</t>
    <phoneticPr fontId="5"/>
  </si>
  <si>
    <t>036</t>
    <phoneticPr fontId="5"/>
  </si>
  <si>
    <t>072</t>
    <phoneticPr fontId="5"/>
  </si>
  <si>
    <t>009</t>
    <phoneticPr fontId="5"/>
  </si>
  <si>
    <t>041</t>
    <phoneticPr fontId="5"/>
  </si>
  <si>
    <t>077</t>
    <phoneticPr fontId="5"/>
  </si>
  <si>
    <t>094</t>
    <phoneticPr fontId="5"/>
  </si>
  <si>
    <t>014</t>
    <phoneticPr fontId="5"/>
  </si>
  <si>
    <t>019</t>
    <phoneticPr fontId="5"/>
  </si>
  <si>
    <t>032</t>
    <phoneticPr fontId="5"/>
  </si>
  <si>
    <t>086</t>
    <phoneticPr fontId="5"/>
  </si>
  <si>
    <t>090</t>
    <phoneticPr fontId="5"/>
  </si>
  <si>
    <t>084</t>
    <phoneticPr fontId="5"/>
  </si>
  <si>
    <t>049</t>
    <phoneticPr fontId="5"/>
  </si>
  <si>
    <t>その他通貨</t>
    <rPh sb="2" eb="3">
      <t>タ</t>
    </rPh>
    <rPh sb="3" eb="5">
      <t>ツウカ</t>
    </rPh>
    <phoneticPr fontId="5"/>
  </si>
  <si>
    <t>999</t>
    <phoneticPr fontId="5"/>
  </si>
  <si>
    <t>999 その他通貨</t>
    <rPh sb="6" eb="7">
      <t>タ</t>
    </rPh>
    <rPh sb="7" eb="9">
      <t>ツウカ</t>
    </rPh>
    <phoneticPr fontId="5"/>
  </si>
  <si>
    <t>相手方格付</t>
    <rPh sb="0" eb="2">
      <t>アイテ</t>
    </rPh>
    <rPh sb="2" eb="3">
      <t>ガタ</t>
    </rPh>
    <rPh sb="3" eb="4">
      <t>カク</t>
    </rPh>
    <rPh sb="4" eb="5">
      <t>ヅケ</t>
    </rPh>
    <phoneticPr fontId="4"/>
  </si>
  <si>
    <t>GS</t>
  </si>
  <si>
    <t>GA</t>
  </si>
  <si>
    <t>GE</t>
  </si>
  <si>
    <t>EE</t>
  </si>
  <si>
    <t>EA</t>
  </si>
  <si>
    <t>EF</t>
  </si>
  <si>
    <t>EM</t>
  </si>
  <si>
    <t>EC</t>
  </si>
  <si>
    <t>ER</t>
  </si>
  <si>
    <t>PU</t>
  </si>
  <si>
    <t>PN</t>
  </si>
  <si>
    <t>PT</t>
  </si>
  <si>
    <t>SA</t>
  </si>
  <si>
    <t>支払人格付</t>
    <rPh sb="0" eb="2">
      <t>シハライ</t>
    </rPh>
    <rPh sb="2" eb="3">
      <t>ニン</t>
    </rPh>
    <rPh sb="3" eb="4">
      <t>カク</t>
    </rPh>
    <rPh sb="4" eb="5">
      <t>ヅケ</t>
    </rPh>
    <phoneticPr fontId="4"/>
  </si>
  <si>
    <t>保証人格付</t>
    <rPh sb="0" eb="3">
      <t>ホショウニン</t>
    </rPh>
    <rPh sb="3" eb="4">
      <t>カク</t>
    </rPh>
    <rPh sb="4" eb="5">
      <t>ヅケ</t>
    </rPh>
    <phoneticPr fontId="4"/>
  </si>
  <si>
    <t>●３社以上の場合は空白行をコピーしたうえで入力してください。</t>
    <rPh sb="9" eb="11">
      <t>クウハク</t>
    </rPh>
    <rPh sb="11" eb="12">
      <t>ギョウ</t>
    </rPh>
    <rPh sb="21" eb="23">
      <t>ニュウリョク</t>
    </rPh>
    <phoneticPr fontId="4"/>
  </si>
  <si>
    <t>●変更通知（承認申請）書や訂正承認申請の場合にも必ず添付してください。</t>
    <rPh sb="1" eb="3">
      <t>ヘンコウ</t>
    </rPh>
    <rPh sb="3" eb="5">
      <t>ツウチ</t>
    </rPh>
    <rPh sb="6" eb="8">
      <t>ショウニン</t>
    </rPh>
    <rPh sb="8" eb="10">
      <t>シンセイ</t>
    </rPh>
    <rPh sb="11" eb="12">
      <t>ショ</t>
    </rPh>
    <rPh sb="13" eb="15">
      <t>テイセイ</t>
    </rPh>
    <rPh sb="15" eb="17">
      <t>ショウニン</t>
    </rPh>
    <rPh sb="17" eb="19">
      <t>シンセイ</t>
    </rPh>
    <rPh sb="20" eb="22">
      <t>バアイ</t>
    </rPh>
    <rPh sb="24" eb="25">
      <t>カナラ</t>
    </rPh>
    <rPh sb="26" eb="28">
      <t>テンプ</t>
    </rPh>
    <phoneticPr fontId="4"/>
  </si>
  <si>
    <r>
      <t>S</t>
    </r>
    <r>
      <rPr>
        <sz val="11"/>
        <rFont val="ＭＳ Ｐゴシック"/>
        <family val="3"/>
        <charset val="128"/>
      </rPr>
      <t>C</t>
    </r>
    <phoneticPr fontId="5"/>
  </si>
  <si>
    <r>
      <t>G</t>
    </r>
    <r>
      <rPr>
        <sz val="11"/>
        <rFont val="ＭＳ Ｐゴシック"/>
        <family val="3"/>
        <charset val="128"/>
      </rPr>
      <t>R</t>
    </r>
    <phoneticPr fontId="5"/>
  </si>
  <si>
    <r>
      <t>S</t>
    </r>
    <r>
      <rPr>
        <sz val="11"/>
        <rFont val="ＭＳ Ｐゴシック"/>
        <family val="3"/>
        <charset val="128"/>
      </rPr>
      <t>R</t>
    </r>
    <phoneticPr fontId="5"/>
  </si>
  <si>
    <t>GS</t>
    <phoneticPr fontId="5"/>
  </si>
  <si>
    <t>GE</t>
    <phoneticPr fontId="5"/>
  </si>
  <si>
    <t>SA</t>
    <phoneticPr fontId="5"/>
  </si>
  <si>
    <t>SC</t>
    <phoneticPr fontId="5"/>
  </si>
  <si>
    <t>GR</t>
    <phoneticPr fontId="5"/>
  </si>
  <si>
    <t>北マケドニア</t>
    <rPh sb="0" eb="1">
      <t>キタ</t>
    </rPh>
    <phoneticPr fontId="5"/>
  </si>
  <si>
    <t>（技術提供契約等）</t>
    <rPh sb="1" eb="3">
      <t>ギジュツ</t>
    </rPh>
    <rPh sb="3" eb="5">
      <t>テイキョウ</t>
    </rPh>
    <rPh sb="5" eb="7">
      <t>ケイヤク</t>
    </rPh>
    <rPh sb="7" eb="8">
      <t>トウ</t>
    </rPh>
    <phoneticPr fontId="4"/>
  </si>
  <si>
    <t>技術提供契約又は仲介貿易契約</t>
    <rPh sb="0" eb="2">
      <t>ギジュツ</t>
    </rPh>
    <rPh sb="2" eb="4">
      <t>テイキョウ</t>
    </rPh>
    <phoneticPr fontId="4"/>
  </si>
  <si>
    <t>E-mail：</t>
    <phoneticPr fontId="4"/>
  </si>
  <si>
    <t>代金等
支払人</t>
    <rPh sb="0" eb="2">
      <t>ダイキン</t>
    </rPh>
    <rPh sb="2" eb="3">
      <t>トウ</t>
    </rPh>
    <rPh sb="4" eb="7">
      <t>シハライニン</t>
    </rPh>
    <phoneticPr fontId="5"/>
  </si>
  <si>
    <t>提供先国又は地域</t>
    <rPh sb="0" eb="2">
      <t>テイキョウ</t>
    </rPh>
    <rPh sb="2" eb="3">
      <t>サキ</t>
    </rPh>
    <rPh sb="3" eb="4">
      <t>コク</t>
    </rPh>
    <rPh sb="4" eb="5">
      <t>マタ</t>
    </rPh>
    <rPh sb="6" eb="8">
      <t>チイキ</t>
    </rPh>
    <phoneticPr fontId="5"/>
  </si>
  <si>
    <t>対価確認後対象額</t>
    <phoneticPr fontId="4"/>
  </si>
  <si>
    <t>一括払</t>
  </si>
  <si>
    <t>船積国(仲介)</t>
    <rPh sb="0" eb="2">
      <t>フナヅミ</t>
    </rPh>
    <rPh sb="2" eb="3">
      <t>コク</t>
    </rPh>
    <rPh sb="4" eb="6">
      <t>チュウカイ</t>
    </rPh>
    <phoneticPr fontId="5"/>
  </si>
  <si>
    <t>買契約相手国(仲介)</t>
    <rPh sb="0" eb="1">
      <t>カ</t>
    </rPh>
    <rPh sb="1" eb="3">
      <t>ケイヤク</t>
    </rPh>
    <rPh sb="3" eb="6">
      <t>アイテコク</t>
    </rPh>
    <phoneticPr fontId="5"/>
  </si>
  <si>
    <t>別紙様式第２－１</t>
  </si>
  <si>
    <t>契約の種別</t>
    <rPh sb="0" eb="2">
      <t>ケイヤク</t>
    </rPh>
    <rPh sb="3" eb="5">
      <t>シュベツ</t>
    </rPh>
    <phoneticPr fontId="4"/>
  </si>
  <si>
    <t>保険料支払方法</t>
    <phoneticPr fontId="4"/>
  </si>
  <si>
    <t>対象工事</t>
    <rPh sb="0" eb="2">
      <t>タイショウ</t>
    </rPh>
    <rPh sb="2" eb="4">
      <t>コウジ</t>
    </rPh>
    <phoneticPr fontId="4"/>
  </si>
  <si>
    <t>付保率(上限：10%)</t>
    <phoneticPr fontId="4"/>
  </si>
  <si>
    <t>プラント等増加費用特約</t>
    <rPh sb="4" eb="5">
      <t>トウ</t>
    </rPh>
    <rPh sb="5" eb="7">
      <t>ゾウカ</t>
    </rPh>
    <rPh sb="7" eb="9">
      <t>ヒヨウ</t>
    </rPh>
    <rPh sb="9" eb="11">
      <t>トクヤク</t>
    </rPh>
    <phoneticPr fontId="4"/>
  </si>
  <si>
    <t>支払保証</t>
    <rPh sb="0" eb="2">
      <t>シハライ</t>
    </rPh>
    <rPh sb="2" eb="4">
      <t>ホショウ</t>
    </rPh>
    <phoneticPr fontId="4"/>
  </si>
  <si>
    <t>契約発効日</t>
    <rPh sb="0" eb="2">
      <t>ケイヤク</t>
    </rPh>
    <rPh sb="2" eb="5">
      <t>ハッコウビ</t>
    </rPh>
    <phoneticPr fontId="4"/>
  </si>
  <si>
    <t>技術提供開始日</t>
    <phoneticPr fontId="4"/>
  </si>
  <si>
    <t>-</t>
    <phoneticPr fontId="5"/>
  </si>
  <si>
    <t>なし</t>
  </si>
  <si>
    <t>なし</t>
    <phoneticPr fontId="5"/>
  </si>
  <si>
    <t>(開始予定日)</t>
    <rPh sb="1" eb="3">
      <t>カイシ</t>
    </rPh>
    <rPh sb="3" eb="6">
      <t>ヨテイビ</t>
    </rPh>
    <phoneticPr fontId="5"/>
  </si>
  <si>
    <t>(終了予定日)</t>
    <rPh sb="1" eb="3">
      <t>シュウリョウ</t>
    </rPh>
    <rPh sb="3" eb="6">
      <t>ヨテイビ</t>
    </rPh>
    <phoneticPr fontId="5"/>
  </si>
  <si>
    <t>申込書作成日を入力</t>
    <rPh sb="0" eb="3">
      <t>モウシコミショ</t>
    </rPh>
    <rPh sb="3" eb="6">
      <t>サクセイビ</t>
    </rPh>
    <rPh sb="7" eb="9">
      <t>ニュウリョク</t>
    </rPh>
    <phoneticPr fontId="4"/>
  </si>
  <si>
    <t>内諾案件の場合は発行日と内諾番号を入力</t>
    <rPh sb="0" eb="2">
      <t>ナイダク</t>
    </rPh>
    <rPh sb="2" eb="4">
      <t>アンケン</t>
    </rPh>
    <rPh sb="5" eb="7">
      <t>バアイ</t>
    </rPh>
    <rPh sb="8" eb="11">
      <t>ハッコウビ</t>
    </rPh>
    <rPh sb="12" eb="14">
      <t>ナイダク</t>
    </rPh>
    <rPh sb="14" eb="16">
      <t>バンゴウ</t>
    </rPh>
    <rPh sb="17" eb="19">
      <t>ニュウリョク</t>
    </rPh>
    <phoneticPr fontId="4"/>
  </si>
  <si>
    <t>内諾番号は数字8桁(西暦下2桁と連番6桁)入力。ハイフン自動編集機能付き</t>
    <rPh sb="0" eb="2">
      <t>ナイダク</t>
    </rPh>
    <rPh sb="2" eb="4">
      <t>バンゴウ</t>
    </rPh>
    <rPh sb="5" eb="7">
      <t>スウジ</t>
    </rPh>
    <rPh sb="8" eb="9">
      <t>ケタ</t>
    </rPh>
    <rPh sb="10" eb="12">
      <t>セイレキ</t>
    </rPh>
    <rPh sb="12" eb="13">
      <t>シモ</t>
    </rPh>
    <rPh sb="14" eb="15">
      <t>ケタ</t>
    </rPh>
    <rPh sb="16" eb="18">
      <t>レンバン</t>
    </rPh>
    <rPh sb="19" eb="20">
      <t>ケタ</t>
    </rPh>
    <rPh sb="21" eb="23">
      <t>ニュウリョク</t>
    </rPh>
    <rPh sb="28" eb="30">
      <t>ジドウ</t>
    </rPh>
    <rPh sb="30" eb="32">
      <t>ヘンシュウ</t>
    </rPh>
    <rPh sb="32" eb="34">
      <t>キノウ</t>
    </rPh>
    <rPh sb="34" eb="35">
      <t>ツ</t>
    </rPh>
    <phoneticPr fontId="4"/>
  </si>
  <si>
    <t>被保険者および保険金受取人が申込人と同じ場合は「□申込人に同じ」にチェック</t>
    <rPh sb="0" eb="4">
      <t>ヒホケンシャ</t>
    </rPh>
    <rPh sb="7" eb="10">
      <t>ホケンキン</t>
    </rPh>
    <rPh sb="10" eb="13">
      <t>ウケトリニン</t>
    </rPh>
    <rPh sb="14" eb="17">
      <t>モウシコミニン</t>
    </rPh>
    <rPh sb="18" eb="19">
      <t>オナ</t>
    </rPh>
    <rPh sb="20" eb="22">
      <t>バアイ</t>
    </rPh>
    <rPh sb="25" eb="28">
      <t>モウシコミニン</t>
    </rPh>
    <rPh sb="29" eb="30">
      <t>オナ</t>
    </rPh>
    <phoneticPr fontId="4"/>
  </si>
  <si>
    <t>国コード3桁を入力すると国名が表示される(コード一覧参照）。支払保証はリスト選択。</t>
    <rPh sb="0" eb="1">
      <t>クニ</t>
    </rPh>
    <rPh sb="5" eb="6">
      <t>ケタ</t>
    </rPh>
    <rPh sb="7" eb="9">
      <t>ニュウリョク</t>
    </rPh>
    <rPh sb="12" eb="13">
      <t>クニ</t>
    </rPh>
    <rPh sb="13" eb="14">
      <t>メイ</t>
    </rPh>
    <rPh sb="15" eb="17">
      <t>ヒョウジ</t>
    </rPh>
    <rPh sb="24" eb="26">
      <t>イチラン</t>
    </rPh>
    <rPh sb="26" eb="28">
      <t>サンショウ</t>
    </rPh>
    <rPh sb="30" eb="32">
      <t>シハライ</t>
    </rPh>
    <rPh sb="32" eb="34">
      <t>ホショウ</t>
    </rPh>
    <rPh sb="38" eb="40">
      <t>センタク</t>
    </rPh>
    <phoneticPr fontId="4"/>
  </si>
  <si>
    <t>保険料支払い方法はリスト選択。分割払を選択した場合は右セルに2回目支払予定日を必ず入力</t>
    <rPh sb="26" eb="27">
      <t>ミギ</t>
    </rPh>
    <rPh sb="31" eb="33">
      <t>カイメ</t>
    </rPh>
    <rPh sb="33" eb="35">
      <t>シハライ</t>
    </rPh>
    <rPh sb="35" eb="38">
      <t>ヨテイビ</t>
    </rPh>
    <rPh sb="39" eb="40">
      <t>カナラ</t>
    </rPh>
    <rPh sb="41" eb="43">
      <t>ニュウリョク</t>
    </rPh>
    <phoneticPr fontId="4"/>
  </si>
  <si>
    <t>連絡先は全て入力する（必須）</t>
    <rPh sb="0" eb="3">
      <t>レンラクサキ</t>
    </rPh>
    <rPh sb="4" eb="5">
      <t>スベ</t>
    </rPh>
    <rPh sb="6" eb="8">
      <t>ニュウリョク</t>
    </rPh>
    <rPh sb="11" eb="13">
      <t>ヒッス</t>
    </rPh>
    <phoneticPr fontId="4"/>
  </si>
  <si>
    <t>別表</t>
    <phoneticPr fontId="4"/>
  </si>
  <si>
    <t>枝番号</t>
    <phoneticPr fontId="4"/>
  </si>
  <si>
    <t>確認対価の内容
決済種別</t>
    <rPh sb="8" eb="10">
      <t>ケッサイ</t>
    </rPh>
    <rPh sb="10" eb="12">
      <t>シュベツ</t>
    </rPh>
    <phoneticPr fontId="4"/>
  </si>
  <si>
    <t>決済コード</t>
    <rPh sb="0" eb="2">
      <t>ケッサイ</t>
    </rPh>
    <phoneticPr fontId="4"/>
  </si>
  <si>
    <t>支払保証コード</t>
    <rPh sb="0" eb="2">
      <t>シハライ</t>
    </rPh>
    <rPh sb="2" eb="4">
      <t>ホショウ</t>
    </rPh>
    <phoneticPr fontId="4"/>
  </si>
  <si>
    <t>保   険   対   象   額</t>
    <phoneticPr fontId="4"/>
  </si>
  <si>
    <t>保  険  期  間</t>
    <phoneticPr fontId="4"/>
  </si>
  <si>
    <t>通貨</t>
    <phoneticPr fontId="4"/>
  </si>
  <si>
    <t>元 本</t>
    <phoneticPr fontId="4"/>
  </si>
  <si>
    <t>金 利</t>
    <phoneticPr fontId="4"/>
  </si>
  <si>
    <t>計</t>
    <phoneticPr fontId="4"/>
  </si>
  <si>
    <t>対価の確認日</t>
    <phoneticPr fontId="4"/>
  </si>
  <si>
    <t>決済期日</t>
    <phoneticPr fontId="4"/>
  </si>
  <si>
    <t>ユーザンス</t>
    <phoneticPr fontId="4"/>
  </si>
  <si>
    <t>00</t>
    <phoneticPr fontId="4"/>
  </si>
  <si>
    <t>対価の分類</t>
    <rPh sb="0" eb="2">
      <t>タイカ</t>
    </rPh>
    <rPh sb="3" eb="5">
      <t>ブンルイ</t>
    </rPh>
    <phoneticPr fontId="4"/>
  </si>
  <si>
    <t>(対価の内容）</t>
    <rPh sb="1" eb="3">
      <t>タイカ</t>
    </rPh>
    <rPh sb="4" eb="6">
      <t>ナイヨウ</t>
    </rPh>
    <phoneticPr fontId="4"/>
  </si>
  <si>
    <t>ＨＳコード</t>
    <phoneticPr fontId="4"/>
  </si>
  <si>
    <t>受渡の条件</t>
    <rPh sb="0" eb="2">
      <t>ウケワタ</t>
    </rPh>
    <rPh sb="3" eb="5">
      <t>ジョウケン</t>
    </rPh>
    <phoneticPr fontId="4"/>
  </si>
  <si>
    <t>契約元本</t>
    <phoneticPr fontId="4"/>
  </si>
  <si>
    <t>頭金</t>
    <rPh sb="0" eb="2">
      <t>アタマキン</t>
    </rPh>
    <phoneticPr fontId="4"/>
  </si>
  <si>
    <t>契約元本合計
（通貨別合計）</t>
    <rPh sb="4" eb="5">
      <t>ゴウ</t>
    </rPh>
    <rPh sb="5" eb="6">
      <t>ケイ</t>
    </rPh>
    <rPh sb="8" eb="10">
      <t>ツウカ</t>
    </rPh>
    <rPh sb="10" eb="11">
      <t>ベツ</t>
    </rPh>
    <rPh sb="11" eb="12">
      <t>ゴウ</t>
    </rPh>
    <rPh sb="12" eb="13">
      <t>ケイ</t>
    </rPh>
    <phoneticPr fontId="4"/>
  </si>
  <si>
    <t>備考欄：</t>
    <rPh sb="0" eb="2">
      <t>ビコウ</t>
    </rPh>
    <rPh sb="2" eb="3">
      <t>ラン</t>
    </rPh>
    <phoneticPr fontId="4"/>
  </si>
  <si>
    <t>対価確認後対象金額合計
（通貨別合計）</t>
    <rPh sb="0" eb="2">
      <t>タイカ</t>
    </rPh>
    <rPh sb="2" eb="4">
      <t>カクニン</t>
    </rPh>
    <rPh sb="4" eb="5">
      <t>ゴ</t>
    </rPh>
    <rPh sb="5" eb="7">
      <t>タイショウ</t>
    </rPh>
    <rPh sb="7" eb="9">
      <t>キンガク</t>
    </rPh>
    <rPh sb="9" eb="10">
      <t>ゴウ</t>
    </rPh>
    <rPh sb="10" eb="11">
      <t>ケイ</t>
    </rPh>
    <rPh sb="13" eb="15">
      <t>ツウカ</t>
    </rPh>
    <rPh sb="15" eb="16">
      <t>ベツ</t>
    </rPh>
    <rPh sb="16" eb="17">
      <t>ゴウ</t>
    </rPh>
    <rPh sb="17" eb="18">
      <t>ケイ</t>
    </rPh>
    <phoneticPr fontId="4"/>
  </si>
  <si>
    <t>(注)</t>
    <phoneticPr fontId="4"/>
  </si>
  <si>
    <t>１．枝番号</t>
  </si>
  <si>
    <t>(2) 役務（現地調達役務を含む）と現地調達貨物は別枝にして下さい。現地調達貨物は役務の決済コードをご利用ください。</t>
    <rPh sb="34" eb="36">
      <t>ゲンチ</t>
    </rPh>
    <rPh sb="36" eb="38">
      <t>チョウタツ</t>
    </rPh>
    <rPh sb="38" eb="40">
      <t>カモツ</t>
    </rPh>
    <rPh sb="41" eb="43">
      <t>エキム</t>
    </rPh>
    <rPh sb="44" eb="46">
      <t>ケッサイ</t>
    </rPh>
    <rPh sb="51" eb="53">
      <t>リヨウ</t>
    </rPh>
    <phoneticPr fontId="4"/>
  </si>
  <si>
    <t>(3) 役務の内容毎の金額が技術提供契約の契約書に明記されている場合は、別枝としても差し支えありません。</t>
    <phoneticPr fontId="4"/>
  </si>
  <si>
    <t>２．保険対象額</t>
    <phoneticPr fontId="4"/>
  </si>
  <si>
    <t>(3) 金利がない場合は、「金利」、「計」の欄は記入を要しません。</t>
    <phoneticPr fontId="4"/>
  </si>
  <si>
    <t>別表（支出費用）</t>
    <phoneticPr fontId="4"/>
  </si>
  <si>
    <t>通貨</t>
    <phoneticPr fontId="4"/>
  </si>
  <si>
    <t>支出費用の額</t>
    <phoneticPr fontId="4"/>
  </si>
  <si>
    <t>保    険    期    間</t>
    <phoneticPr fontId="4"/>
  </si>
  <si>
    <t>備　　　　考</t>
    <phoneticPr fontId="4"/>
  </si>
  <si>
    <t>ｺｰﾄﾞ</t>
    <phoneticPr fontId="4"/>
  </si>
  <si>
    <t>名称</t>
    <rPh sb="0" eb="2">
      <t>メイショウ</t>
    </rPh>
    <phoneticPr fontId="4"/>
  </si>
  <si>
    <t>000100</t>
    <phoneticPr fontId="4"/>
  </si>
  <si>
    <t>鉱工業生産設備・機器（仲介貨物を含む。）</t>
    <phoneticPr fontId="4"/>
  </si>
  <si>
    <t>000110</t>
    <phoneticPr fontId="4"/>
  </si>
  <si>
    <t>鉱工業生産設備・現地調達貨物</t>
    <rPh sb="0" eb="3">
      <t>コウコウギョウ</t>
    </rPh>
    <rPh sb="3" eb="5">
      <t>セイサン</t>
    </rPh>
    <rPh sb="5" eb="7">
      <t>セツビ</t>
    </rPh>
    <phoneticPr fontId="4"/>
  </si>
  <si>
    <t>000120</t>
    <phoneticPr fontId="4"/>
  </si>
  <si>
    <t>鉱工業生産設備・技術</t>
    <rPh sb="0" eb="3">
      <t>コウコウギョウ</t>
    </rPh>
    <rPh sb="3" eb="5">
      <t>セイサン</t>
    </rPh>
    <rPh sb="5" eb="7">
      <t>セツビ</t>
    </rPh>
    <rPh sb="8" eb="10">
      <t>ギジュツ</t>
    </rPh>
    <phoneticPr fontId="4"/>
  </si>
  <si>
    <t>000200</t>
    <phoneticPr fontId="4"/>
  </si>
  <si>
    <t>発電・変電または送電設備・機器（仲介貨物を含む。）</t>
    <rPh sb="0" eb="2">
      <t>ハツデン</t>
    </rPh>
    <rPh sb="3" eb="5">
      <t>ヘンデン</t>
    </rPh>
    <rPh sb="8" eb="10">
      <t>ソウデン</t>
    </rPh>
    <rPh sb="10" eb="12">
      <t>セツビ</t>
    </rPh>
    <phoneticPr fontId="4"/>
  </si>
  <si>
    <t>000210</t>
    <phoneticPr fontId="4"/>
  </si>
  <si>
    <t>発電・変電または送電設備・現地調達貨物</t>
    <rPh sb="0" eb="2">
      <t>ハツデン</t>
    </rPh>
    <rPh sb="3" eb="5">
      <t>ヘンデン</t>
    </rPh>
    <rPh sb="8" eb="10">
      <t>ソウデン</t>
    </rPh>
    <rPh sb="10" eb="12">
      <t>セツビ</t>
    </rPh>
    <rPh sb="13" eb="15">
      <t>ゲンチ</t>
    </rPh>
    <rPh sb="15" eb="17">
      <t>チョウタツ</t>
    </rPh>
    <rPh sb="17" eb="19">
      <t>カモツ</t>
    </rPh>
    <phoneticPr fontId="4"/>
  </si>
  <si>
    <t>000220</t>
    <phoneticPr fontId="4"/>
  </si>
  <si>
    <t>発電・変電または送電設備・技術提供</t>
    <rPh sb="0" eb="2">
      <t>ハツデン</t>
    </rPh>
    <rPh sb="3" eb="5">
      <t>ヘンデン</t>
    </rPh>
    <rPh sb="8" eb="10">
      <t>ソウデン</t>
    </rPh>
    <rPh sb="10" eb="12">
      <t>セツビ</t>
    </rPh>
    <rPh sb="13" eb="15">
      <t>ギジュツ</t>
    </rPh>
    <rPh sb="15" eb="17">
      <t>テイキョウ</t>
    </rPh>
    <phoneticPr fontId="4"/>
  </si>
  <si>
    <t>000300</t>
    <phoneticPr fontId="4"/>
  </si>
  <si>
    <t>ガス貯蔵または供給設備・機器（仲介貨物を含む。）</t>
    <rPh sb="2" eb="4">
      <t>チョゾウ</t>
    </rPh>
    <rPh sb="7" eb="9">
      <t>キョウキュウ</t>
    </rPh>
    <rPh sb="9" eb="11">
      <t>セツビ</t>
    </rPh>
    <phoneticPr fontId="4"/>
  </si>
  <si>
    <t>000310</t>
    <phoneticPr fontId="4"/>
  </si>
  <si>
    <t>ガス貯蔵または供給設備・現地調達貨物</t>
    <rPh sb="2" eb="4">
      <t>チョゾウ</t>
    </rPh>
    <rPh sb="7" eb="9">
      <t>キョウキュウ</t>
    </rPh>
    <rPh sb="9" eb="11">
      <t>セツビ</t>
    </rPh>
    <rPh sb="12" eb="14">
      <t>ゲンチ</t>
    </rPh>
    <rPh sb="14" eb="16">
      <t>チョウタツ</t>
    </rPh>
    <rPh sb="16" eb="18">
      <t>カモツ</t>
    </rPh>
    <phoneticPr fontId="4"/>
  </si>
  <si>
    <t>000320</t>
  </si>
  <si>
    <t>ガス貯蔵または供給設備・技術提供</t>
    <rPh sb="2" eb="4">
      <t>チョゾウ</t>
    </rPh>
    <rPh sb="7" eb="9">
      <t>キョウキュウ</t>
    </rPh>
    <rPh sb="9" eb="11">
      <t>セツビ</t>
    </rPh>
    <rPh sb="12" eb="14">
      <t>ギジュツ</t>
    </rPh>
    <rPh sb="14" eb="16">
      <t>テイキョウ</t>
    </rPh>
    <phoneticPr fontId="4"/>
  </si>
  <si>
    <t>000400</t>
    <phoneticPr fontId="4"/>
  </si>
  <si>
    <t>石油貯蔵または送油設備・機器（仲介貨物を含む。）</t>
    <rPh sb="0" eb="2">
      <t>セキユ</t>
    </rPh>
    <rPh sb="2" eb="4">
      <t>チョゾウ</t>
    </rPh>
    <rPh sb="7" eb="9">
      <t>ソウユ</t>
    </rPh>
    <rPh sb="9" eb="11">
      <t>セツビ</t>
    </rPh>
    <phoneticPr fontId="4"/>
  </si>
  <si>
    <t>000410</t>
    <phoneticPr fontId="4"/>
  </si>
  <si>
    <t>石油貯蔵または送油設備・現地調達貨物</t>
    <rPh sb="0" eb="2">
      <t>セキユ</t>
    </rPh>
    <rPh sb="2" eb="4">
      <t>チョゾウ</t>
    </rPh>
    <rPh sb="7" eb="9">
      <t>ソウユ</t>
    </rPh>
    <rPh sb="9" eb="11">
      <t>セツビ</t>
    </rPh>
    <rPh sb="12" eb="14">
      <t>ゲンチ</t>
    </rPh>
    <rPh sb="14" eb="16">
      <t>チョウタツ</t>
    </rPh>
    <rPh sb="16" eb="18">
      <t>カモツ</t>
    </rPh>
    <phoneticPr fontId="4"/>
  </si>
  <si>
    <t>000420</t>
  </si>
  <si>
    <t>石油貯蔵または送油設備・技術提供</t>
    <rPh sb="0" eb="2">
      <t>セキユ</t>
    </rPh>
    <rPh sb="2" eb="4">
      <t>チョゾウ</t>
    </rPh>
    <rPh sb="7" eb="9">
      <t>ソウユ</t>
    </rPh>
    <rPh sb="9" eb="11">
      <t>セツビ</t>
    </rPh>
    <rPh sb="12" eb="14">
      <t>ギジュツ</t>
    </rPh>
    <rPh sb="14" eb="16">
      <t>テイキョウ</t>
    </rPh>
    <phoneticPr fontId="4"/>
  </si>
  <si>
    <t>000500</t>
    <phoneticPr fontId="4"/>
  </si>
  <si>
    <t>建設用機械設備・機器（仲介貨物を含む。）　　　　　　　　　　　　　　</t>
    <phoneticPr fontId="4"/>
  </si>
  <si>
    <t>000510</t>
    <phoneticPr fontId="4"/>
  </si>
  <si>
    <t>建設用機械設備・現地調達貨物　　　　　　　　　　　　　　</t>
    <rPh sb="8" eb="10">
      <t>ゲンチ</t>
    </rPh>
    <rPh sb="10" eb="12">
      <t>チョウタツ</t>
    </rPh>
    <rPh sb="12" eb="14">
      <t>カモツ</t>
    </rPh>
    <phoneticPr fontId="4"/>
  </si>
  <si>
    <t>000520</t>
  </si>
  <si>
    <t>建設用機械設備・技術提供　　　　　　　　　　　　　　</t>
    <phoneticPr fontId="4"/>
  </si>
  <si>
    <t>000600</t>
    <phoneticPr fontId="4"/>
  </si>
  <si>
    <t>農業用機械設備・機器（仲介貨物を含む。）　　　　　　　　　　　　　　</t>
    <phoneticPr fontId="4"/>
  </si>
  <si>
    <t>000610</t>
    <phoneticPr fontId="4"/>
  </si>
  <si>
    <t>農業用機械設備・現地調達貨物　　　　　　　　　　　　　　</t>
    <rPh sb="8" eb="10">
      <t>ゲンチ</t>
    </rPh>
    <rPh sb="10" eb="12">
      <t>チョウタツ</t>
    </rPh>
    <rPh sb="12" eb="14">
      <t>カモツ</t>
    </rPh>
    <phoneticPr fontId="4"/>
  </si>
  <si>
    <t>000620</t>
  </si>
  <si>
    <t>農業用機械設備・技術提供　　　　　　　　　　　　　　</t>
  </si>
  <si>
    <t>000700</t>
    <phoneticPr fontId="4"/>
  </si>
  <si>
    <t>蒸気発生設備・機器（仲介貨物を含む。）　　　　　　　　　　　　　　　</t>
    <phoneticPr fontId="4"/>
  </si>
  <si>
    <t>000710</t>
    <phoneticPr fontId="4"/>
  </si>
  <si>
    <t>蒸気発生設備・現地調達貨物　　　　　　　　　　　　　　　</t>
    <rPh sb="7" eb="9">
      <t>ゲンチ</t>
    </rPh>
    <rPh sb="9" eb="11">
      <t>チョウタツ</t>
    </rPh>
    <rPh sb="11" eb="13">
      <t>カモツ</t>
    </rPh>
    <phoneticPr fontId="4"/>
  </si>
  <si>
    <t>000720</t>
  </si>
  <si>
    <t>蒸気発生設備・技術提供　　　　　　　　　　　　　　　</t>
  </si>
  <si>
    <t>000800</t>
    <phoneticPr fontId="4"/>
  </si>
  <si>
    <t>通信機械設備・機器（仲介貨物を含む。）　　　　　　　　　　　　　　　　</t>
    <phoneticPr fontId="4"/>
  </si>
  <si>
    <t>000810</t>
    <phoneticPr fontId="4"/>
  </si>
  <si>
    <t>通信機械設備・現地調達貨物　　　　　　　　　　　　　　　</t>
    <rPh sb="7" eb="9">
      <t>ゲンチ</t>
    </rPh>
    <rPh sb="9" eb="11">
      <t>チョウタツ</t>
    </rPh>
    <rPh sb="11" eb="13">
      <t>カモツ</t>
    </rPh>
    <phoneticPr fontId="4"/>
  </si>
  <si>
    <t>000820</t>
  </si>
  <si>
    <t>通信機械設備・技術提供　　　　　　　　　　　　　　　</t>
  </si>
  <si>
    <t>000900</t>
    <phoneticPr fontId="4"/>
  </si>
  <si>
    <t>電子応用設備・機器（仲介貨物を含む。）　　　　　　　　　　　　　　　</t>
    <phoneticPr fontId="4"/>
  </si>
  <si>
    <t>000910</t>
    <phoneticPr fontId="4"/>
  </si>
  <si>
    <t>電子応用設備・現地調達貨物　　　　　　　　　　　　　　　</t>
    <rPh sb="7" eb="9">
      <t>ゲンチ</t>
    </rPh>
    <rPh sb="9" eb="11">
      <t>チョウタツ</t>
    </rPh>
    <rPh sb="11" eb="13">
      <t>カモツ</t>
    </rPh>
    <phoneticPr fontId="4"/>
  </si>
  <si>
    <t>000920</t>
  </si>
  <si>
    <t>電子応用設備・技術提供　　　　　　　　　　　　　　　</t>
  </si>
  <si>
    <t>001000</t>
    <phoneticPr fontId="4"/>
  </si>
  <si>
    <t>荷役設備・機器（仲介貨物を含む。）　　　　　　　　　　　　　　　　　</t>
    <phoneticPr fontId="4"/>
  </si>
  <si>
    <t>001010</t>
    <phoneticPr fontId="4"/>
  </si>
  <si>
    <t>荷役設備・現地調達貨物　　　　　　　　　　　　　　　　　</t>
    <rPh sb="5" eb="7">
      <t>ゲンチ</t>
    </rPh>
    <rPh sb="7" eb="9">
      <t>チョウタツ</t>
    </rPh>
    <rPh sb="9" eb="11">
      <t>カモツ</t>
    </rPh>
    <phoneticPr fontId="4"/>
  </si>
  <si>
    <t>001020</t>
  </si>
  <si>
    <t>荷役設備・技術提供　　　　　　　　　　　　　　　　　</t>
  </si>
  <si>
    <t>001100</t>
    <phoneticPr fontId="4"/>
  </si>
  <si>
    <t>輸送設備・機器（仲介貨物を含む。）　　　　　　　　　　　　　　　　　　</t>
    <phoneticPr fontId="4"/>
  </si>
  <si>
    <t>001110</t>
    <phoneticPr fontId="4"/>
  </si>
  <si>
    <t>輸送設備・現地調達貨物　　　　　　　　　　　　　　　　　</t>
    <rPh sb="5" eb="7">
      <t>ゲンチ</t>
    </rPh>
    <rPh sb="7" eb="9">
      <t>チョウタツ</t>
    </rPh>
    <rPh sb="9" eb="11">
      <t>カモツ</t>
    </rPh>
    <phoneticPr fontId="4"/>
  </si>
  <si>
    <t>001120</t>
  </si>
  <si>
    <t>輸送設備・技術提供　　　　　　　　　　　　　　　　　</t>
  </si>
  <si>
    <t>001200</t>
    <phoneticPr fontId="4"/>
  </si>
  <si>
    <t>上下水道、工業用水及び産業用排水処理設備・機器（仲介貨物を含む。）　</t>
    <phoneticPr fontId="4"/>
  </si>
  <si>
    <t>001210</t>
    <phoneticPr fontId="4"/>
  </si>
  <si>
    <t>上下水道、工業用水及び産業用排水処理設備・現地調達貨物　</t>
    <rPh sb="21" eb="23">
      <t>ゲンチ</t>
    </rPh>
    <rPh sb="23" eb="25">
      <t>チョウタツ</t>
    </rPh>
    <rPh sb="25" eb="27">
      <t>カモツ</t>
    </rPh>
    <phoneticPr fontId="4"/>
  </si>
  <si>
    <t>001220</t>
  </si>
  <si>
    <t>上下水道、工業用水及び産業用排水処理設備・技術提供　</t>
  </si>
  <si>
    <t>001300</t>
    <phoneticPr fontId="4"/>
  </si>
  <si>
    <t>試験、検査、研究設備・機器（仲介貨物を含む。）　　　　　　　　　　　</t>
    <phoneticPr fontId="4"/>
  </si>
  <si>
    <t>001310</t>
    <phoneticPr fontId="4"/>
  </si>
  <si>
    <t>試験、検査、研究設備・現地調達貨物　　　　　　　　　　　</t>
    <rPh sb="11" eb="13">
      <t>ゲンチ</t>
    </rPh>
    <rPh sb="13" eb="15">
      <t>チョウタツ</t>
    </rPh>
    <rPh sb="15" eb="17">
      <t>カモツ</t>
    </rPh>
    <phoneticPr fontId="4"/>
  </si>
  <si>
    <t>001320</t>
  </si>
  <si>
    <t>試験、検査、研究設備・技術提供　　　　　　　　　　　</t>
  </si>
  <si>
    <t>001400</t>
    <phoneticPr fontId="4"/>
  </si>
  <si>
    <t>医療設備・機器（仲介貨物を含む。）　　　　　　　　　　　　　　　　　　</t>
    <phoneticPr fontId="4"/>
  </si>
  <si>
    <t>001410</t>
    <phoneticPr fontId="4"/>
  </si>
  <si>
    <t>医療設備・現地調達貨物　　　　　　　　　　　　　　　　　</t>
    <rPh sb="5" eb="7">
      <t>ゲンチ</t>
    </rPh>
    <rPh sb="7" eb="9">
      <t>チョウタツ</t>
    </rPh>
    <rPh sb="9" eb="11">
      <t>カモツ</t>
    </rPh>
    <phoneticPr fontId="4"/>
  </si>
  <si>
    <t>001420</t>
  </si>
  <si>
    <t>医療設備・技術提供　　　　　　　　　　　　　　　　　</t>
  </si>
  <si>
    <t>001500</t>
    <phoneticPr fontId="4"/>
  </si>
  <si>
    <t>廃棄物焼却及び処理設備・機器（仲介貨物を含む。）　　　　　　　　　　</t>
    <phoneticPr fontId="4"/>
  </si>
  <si>
    <t>001510</t>
    <phoneticPr fontId="4"/>
  </si>
  <si>
    <t>廃棄物焼却及び処理設備・現地調達貨物　　　　　　　　　　</t>
    <rPh sb="12" eb="14">
      <t>ゲンチ</t>
    </rPh>
    <rPh sb="14" eb="16">
      <t>チョウタツ</t>
    </rPh>
    <rPh sb="16" eb="18">
      <t>カモツ</t>
    </rPh>
    <phoneticPr fontId="4"/>
  </si>
  <si>
    <t>001520</t>
  </si>
  <si>
    <t>廃棄物焼却及び処理設備・技術提供　　　　　　　　　　</t>
  </si>
  <si>
    <t>001600</t>
    <phoneticPr fontId="4"/>
  </si>
  <si>
    <t>照明設備・機器（仲介貨物を含む。）　　　　　　　　　　　　　　　　　</t>
    <phoneticPr fontId="4"/>
  </si>
  <si>
    <t>001610</t>
    <phoneticPr fontId="4"/>
  </si>
  <si>
    <t>照明設備・現地調達貨物　　　　　　　　　　　　　　　　　</t>
    <rPh sb="5" eb="7">
      <t>ゲンチ</t>
    </rPh>
    <rPh sb="7" eb="9">
      <t>チョウタツ</t>
    </rPh>
    <rPh sb="9" eb="11">
      <t>カモツ</t>
    </rPh>
    <phoneticPr fontId="4"/>
  </si>
  <si>
    <t>001620</t>
  </si>
  <si>
    <t>照明設備・技術提供　　　　　　　　　　　　　　　　　</t>
  </si>
  <si>
    <t>001700</t>
    <phoneticPr fontId="4"/>
  </si>
  <si>
    <t>公害防止及び防災設備・機器（仲介貨物を含む。）　　　　　　　　　　　</t>
    <phoneticPr fontId="4"/>
  </si>
  <si>
    <t>001710</t>
    <phoneticPr fontId="4"/>
  </si>
  <si>
    <t>公害防止及び防災設備・現地調達貨物　　　　　　　　　　　</t>
    <rPh sb="11" eb="13">
      <t>ゲンチ</t>
    </rPh>
    <rPh sb="13" eb="15">
      <t>チョウタツ</t>
    </rPh>
    <rPh sb="15" eb="17">
      <t>カモツ</t>
    </rPh>
    <phoneticPr fontId="4"/>
  </si>
  <si>
    <t>001720</t>
  </si>
  <si>
    <t>公害防止及び防災設備・技術提供　　　　　　　　　　　</t>
  </si>
  <si>
    <t>003000</t>
    <phoneticPr fontId="4"/>
  </si>
  <si>
    <t>総合エンジニアリング　　　　　　　　　　　　</t>
  </si>
  <si>
    <t>003010</t>
    <phoneticPr fontId="4"/>
  </si>
  <si>
    <t>設計図・仕様書の作成、施工管理　　　　　　　</t>
  </si>
  <si>
    <t>003020</t>
    <phoneticPr fontId="4"/>
  </si>
  <si>
    <t>据付工事、運転指導、メンテナンス　　　　　　</t>
  </si>
  <si>
    <t>003030</t>
    <phoneticPr fontId="4"/>
  </si>
  <si>
    <t>製造技術・工業技術・漁ろう技術等の提供　　　</t>
  </si>
  <si>
    <t>003040</t>
    <phoneticPr fontId="4"/>
  </si>
  <si>
    <t>ノウハウの提供　　　　　　　　　　　　　　　</t>
  </si>
  <si>
    <t>003050</t>
  </si>
  <si>
    <t>その他エンジニアリング　　　　　　　　　　　</t>
  </si>
  <si>
    <t>003100</t>
    <phoneticPr fontId="4"/>
  </si>
  <si>
    <t>土木工事、建築工事　　　　　　　　　　　　　</t>
  </si>
  <si>
    <t>003200</t>
    <phoneticPr fontId="4"/>
  </si>
  <si>
    <t>工業所有権の譲渡・使用権の設定　　　　　　　</t>
  </si>
  <si>
    <t>003300</t>
    <phoneticPr fontId="4"/>
  </si>
  <si>
    <t>その他の技術提供　　　　　　　　　　　　　　</t>
  </si>
  <si>
    <t>本邦貨物</t>
  </si>
  <si>
    <t>FP</t>
    <phoneticPr fontId="4"/>
  </si>
  <si>
    <t>LP</t>
    <phoneticPr fontId="4"/>
  </si>
  <si>
    <t>LP</t>
    <phoneticPr fontId="4"/>
  </si>
  <si>
    <t>FP</t>
    <phoneticPr fontId="4"/>
  </si>
  <si>
    <t>FS</t>
    <phoneticPr fontId="4"/>
  </si>
  <si>
    <t>LS</t>
    <phoneticPr fontId="4"/>
  </si>
  <si>
    <t>プラント及び役務提供コード一覧
※主なコードのみ掲載しております。</t>
    <phoneticPr fontId="4"/>
  </si>
  <si>
    <t>03</t>
    <phoneticPr fontId="4"/>
  </si>
  <si>
    <t>04</t>
    <phoneticPr fontId="4"/>
  </si>
  <si>
    <t>通貨別
合計</t>
    <rPh sb="4" eb="6">
      <t>ゴウケイ</t>
    </rPh>
    <phoneticPr fontId="4"/>
  </si>
  <si>
    <t>支出費用特約
保険責任開始日</t>
    <phoneticPr fontId="4"/>
  </si>
  <si>
    <t>特約等</t>
    <rPh sb="0" eb="2">
      <t>トクヤク</t>
    </rPh>
    <rPh sb="2" eb="3">
      <t>トウ</t>
    </rPh>
    <phoneticPr fontId="5"/>
  </si>
  <si>
    <t>船積国と買契約相手国は契約の種別が「仲介貨物＞役務（2,500万円以上）＞本邦貨物」のときのみ入力。</t>
    <rPh sb="0" eb="2">
      <t>フナヅミ</t>
    </rPh>
    <rPh sb="2" eb="3">
      <t>コク</t>
    </rPh>
    <rPh sb="4" eb="7">
      <t>カイケイヤク</t>
    </rPh>
    <rPh sb="7" eb="10">
      <t>アイテコク</t>
    </rPh>
    <phoneticPr fontId="4"/>
  </si>
  <si>
    <t>対価の内容：枝毎の内容が分かるように記載してください（記載は任意です）。</t>
    <rPh sb="27" eb="29">
      <t>キサイ</t>
    </rPh>
    <rPh sb="30" eb="32">
      <t>ニンイ</t>
    </rPh>
    <phoneticPr fontId="4"/>
  </si>
  <si>
    <t>貨物枝はFOB価額をご記載ください。役務枝は空欄としてください。</t>
    <rPh sb="0" eb="2">
      <t>カモツ</t>
    </rPh>
    <rPh sb="2" eb="3">
      <t>エダ</t>
    </rPh>
    <rPh sb="7" eb="9">
      <t>カガク</t>
    </rPh>
    <rPh sb="11" eb="13">
      <t>キサイ</t>
    </rPh>
    <rPh sb="18" eb="20">
      <t>エキム</t>
    </rPh>
    <rPh sb="20" eb="21">
      <t>エダ</t>
    </rPh>
    <rPh sb="22" eb="24">
      <t>クウラン</t>
    </rPh>
    <phoneticPr fontId="4"/>
  </si>
  <si>
    <t>決済コード、支払保証コード</t>
    <phoneticPr fontId="4"/>
  </si>
  <si>
    <t>：別ｼｰﾄのコード表から該当するコードを記載ください。自動的に決済種別等が表示されます。</t>
    <rPh sb="31" eb="33">
      <t>ケッサイ</t>
    </rPh>
    <rPh sb="33" eb="35">
      <t>シュベツ</t>
    </rPh>
    <rPh sb="35" eb="36">
      <t>トウ</t>
    </rPh>
    <phoneticPr fontId="4"/>
  </si>
  <si>
    <t>FS:初回船積日／初回対価確認日、LS:最終船積日、最終対価確認日</t>
    <rPh sb="3" eb="5">
      <t>ショカイ</t>
    </rPh>
    <rPh sb="5" eb="7">
      <t>フナヅミ</t>
    </rPh>
    <rPh sb="7" eb="8">
      <t>ビ</t>
    </rPh>
    <rPh sb="9" eb="11">
      <t>ショカイ</t>
    </rPh>
    <rPh sb="11" eb="13">
      <t>タイカ</t>
    </rPh>
    <rPh sb="13" eb="15">
      <t>カクニン</t>
    </rPh>
    <rPh sb="15" eb="16">
      <t>ビ</t>
    </rPh>
    <rPh sb="20" eb="22">
      <t>サイシュウ</t>
    </rPh>
    <rPh sb="22" eb="24">
      <t>フナヅミ</t>
    </rPh>
    <rPh sb="24" eb="25">
      <t>ビ</t>
    </rPh>
    <rPh sb="26" eb="28">
      <t>サイシュウ</t>
    </rPh>
    <rPh sb="28" eb="30">
      <t>タイカ</t>
    </rPh>
    <rPh sb="30" eb="32">
      <t>カクニン</t>
    </rPh>
    <rPh sb="32" eb="33">
      <t>ビ</t>
    </rPh>
    <phoneticPr fontId="4"/>
  </si>
  <si>
    <t>FP:初回決済予定日、LP:最終決済予定日</t>
    <rPh sb="3" eb="5">
      <t>ショカイ</t>
    </rPh>
    <rPh sb="5" eb="7">
      <t>ケッサイ</t>
    </rPh>
    <rPh sb="7" eb="10">
      <t>ヨテイビ</t>
    </rPh>
    <rPh sb="14" eb="16">
      <t>サイシュウ</t>
    </rPh>
    <rPh sb="16" eb="18">
      <t>ケッサイ</t>
    </rPh>
    <rPh sb="18" eb="21">
      <t>ヨテイビ</t>
    </rPh>
    <phoneticPr fontId="4"/>
  </si>
  <si>
    <t>契約元本、対価確認後対象金額は通貨別に合計をご記載ください。</t>
    <rPh sb="0" eb="2">
      <t>ケイヤク</t>
    </rPh>
    <rPh sb="2" eb="4">
      <t>ガンポン</t>
    </rPh>
    <rPh sb="5" eb="7">
      <t>タイカ</t>
    </rPh>
    <rPh sb="7" eb="9">
      <t>カクニン</t>
    </rPh>
    <rPh sb="9" eb="10">
      <t>ゴ</t>
    </rPh>
    <rPh sb="10" eb="12">
      <t>タイショウ</t>
    </rPh>
    <rPh sb="12" eb="14">
      <t>キンガク</t>
    </rPh>
    <rPh sb="15" eb="17">
      <t>ツウカ</t>
    </rPh>
    <rPh sb="17" eb="18">
      <t>ベツ</t>
    </rPh>
    <rPh sb="19" eb="21">
      <t>ゴウケイ</t>
    </rPh>
    <rPh sb="23" eb="25">
      <t>キサイ</t>
    </rPh>
    <phoneticPr fontId="4"/>
  </si>
  <si>
    <t>受渡の条件:貨物枝のみプルダウンより選択してください。</t>
    <rPh sb="0" eb="2">
      <t>ウケワタシ</t>
    </rPh>
    <rPh sb="3" eb="5">
      <t>ジョウケン</t>
    </rPh>
    <rPh sb="6" eb="8">
      <t>カモツ</t>
    </rPh>
    <rPh sb="8" eb="9">
      <t>エダ</t>
    </rPh>
    <rPh sb="18" eb="20">
      <t>センタク</t>
    </rPh>
    <phoneticPr fontId="4"/>
  </si>
  <si>
    <t>特約等はチェックボックスで指定。その他を選択した場合はその他欄に詳細を記入。
”無”とその他のチェックボックスは排他利用。エラー状態の場合は背景がグレイになります。</t>
    <rPh sb="0" eb="2">
      <t>トクヤク</t>
    </rPh>
    <rPh sb="2" eb="3">
      <t>トウ</t>
    </rPh>
    <rPh sb="13" eb="15">
      <t>シテイ</t>
    </rPh>
    <rPh sb="18" eb="19">
      <t>タ</t>
    </rPh>
    <rPh sb="20" eb="22">
      <t>センタク</t>
    </rPh>
    <rPh sb="24" eb="26">
      <t>バアイ</t>
    </rPh>
    <rPh sb="29" eb="30">
      <t>タ</t>
    </rPh>
    <rPh sb="30" eb="31">
      <t>ラン</t>
    </rPh>
    <rPh sb="32" eb="34">
      <t>ショウサイ</t>
    </rPh>
    <rPh sb="35" eb="37">
      <t>キニュウ</t>
    </rPh>
    <rPh sb="40" eb="41">
      <t>ナ</t>
    </rPh>
    <rPh sb="45" eb="46">
      <t>タ</t>
    </rPh>
    <rPh sb="56" eb="58">
      <t>ハイタ</t>
    </rPh>
    <rPh sb="58" eb="60">
      <t>リヨウ</t>
    </rPh>
    <rPh sb="64" eb="66">
      <t>ジョウタイ</t>
    </rPh>
    <rPh sb="67" eb="69">
      <t>バアイ</t>
    </rPh>
    <rPh sb="70" eb="72">
      <t>ハイケイ</t>
    </rPh>
    <phoneticPr fontId="4"/>
  </si>
  <si>
    <t>(1) 決済通貨、対価の分類、支払人が異なる場合は、別枝にしてください。</t>
    <rPh sb="9" eb="11">
      <t>タイカ</t>
    </rPh>
    <rPh sb="12" eb="14">
      <t>ブンルイ</t>
    </rPh>
    <phoneticPr fontId="4"/>
  </si>
  <si>
    <t>(1) 技術提供契約の契約書で定められている決済通貨で記入してください。</t>
    <phoneticPr fontId="4"/>
  </si>
  <si>
    <t>(注)１．枝番号には、当該支出費用に係る確認対価の枝番号（別表に記入されたもの）を記入してください。</t>
    <phoneticPr fontId="4"/>
  </si>
  <si>
    <t xml:space="preserve">     ２．支出費用の額は、技術提供契約の契約書で定められている決済通貨で記入してください。</t>
    <phoneticPr fontId="4"/>
  </si>
  <si>
    <t>(2) 包括保険にあっては、技術提供契約等の締結日（ただし、発効条件が付されている技術提供契約等については、契約発効日。）以前に決済期日が到来している確認対価は除外してください。</t>
    <phoneticPr fontId="4"/>
  </si>
  <si>
    <t>（裏面へ続く）</t>
    <phoneticPr fontId="4"/>
  </si>
  <si>
    <t>贈賄防止に係る誓約及び申告</t>
  </si>
  <si>
    <t xml:space="preserve"> 本件の貿易一般保険を申し込むに当たり、以下について誓約します。</t>
  </si>
  <si>
    <t>(1)</t>
  </si>
  <si>
    <t>(2)</t>
    <phoneticPr fontId="4"/>
  </si>
  <si>
    <t>以上について誓約します。</t>
    <rPh sb="0" eb="2">
      <t>イジョウ</t>
    </rPh>
    <rPh sb="6" eb="8">
      <t>セイヤク</t>
    </rPh>
    <phoneticPr fontId="4"/>
  </si>
  <si>
    <t>＜以下は該当する項目がある場合のみチェック＞</t>
  </si>
  <si>
    <r>
      <t>2　</t>
    </r>
    <r>
      <rPr>
        <sz val="11"/>
        <color indexed="17"/>
        <rFont val="ＭＳ Ｐゴシック"/>
        <family val="3"/>
        <charset val="128"/>
      </rPr>
      <t/>
    </r>
    <phoneticPr fontId="4"/>
  </si>
  <si>
    <t xml:space="preserve"> 贈賄を禁止する法令（外国の法令を含みます。）に関して、以下のとおり申告します。</t>
    <phoneticPr fontId="4"/>
  </si>
  <si>
    <t>(1)</t>
    <phoneticPr fontId="4"/>
  </si>
  <si>
    <t>当社等は、現在、贈賄を禁止する法令（外国の法令を含む。）に違反した罪により、いずれかの国において起訴されている、又は当社が知り得る限りにおいて当該国の検察当局による正式な捜査を受けている。</t>
    <rPh sb="0" eb="2">
      <t>トウシャ</t>
    </rPh>
    <rPh sb="2" eb="3">
      <t>トウ</t>
    </rPh>
    <phoneticPr fontId="4"/>
  </si>
  <si>
    <t>当社等は、過去5年間に、贈賄を禁止する法令（外国の法令を含む。）に違反した罪により、いずれかの国において有罪判決若しくはこれと同等の措置（司法取引による起訴猶予や行政処分を含むがこれに限らない。）を受け、又は仲裁裁定（公表されているものに限る。）において贈賄に関与したものと認定されたことがある。　</t>
    <rPh sb="0" eb="2">
      <t>トウシャ</t>
    </rPh>
    <rPh sb="2" eb="3">
      <t>トウ</t>
    </rPh>
    <phoneticPr fontId="4"/>
  </si>
  <si>
    <t>上記2の申告事項に該当したことにより株式会社日本貿易保険(以下「日本貿易保険」という。）による厳格なデューデリジェンスを受けた場合であって、直近1年以内に、当該デューデリジェンスで指定された所定のスクリーニングフォームを日本貿易保険に提出していない、又は提出したがスクリーニングフォームで報告した贈賄防止に関する取組内容について縮小、取り止め、その他同様の変更をした。</t>
    <rPh sb="6" eb="8">
      <t>ジコウ</t>
    </rPh>
    <phoneticPr fontId="4"/>
  </si>
  <si>
    <t>※</t>
    <phoneticPr fontId="4"/>
  </si>
  <si>
    <t>申告内容や申告内容に関し提供いただいた情報・資料は、捜査機関からの協力要請があった場合や捜査機関への通報が必要な場合等、必要に応じ捜査機関に情報開示することがあります。</t>
    <rPh sb="0" eb="2">
      <t>シンコク</t>
    </rPh>
    <rPh sb="2" eb="4">
      <t>ナイヨウ</t>
    </rPh>
    <rPh sb="5" eb="7">
      <t>シンコク</t>
    </rPh>
    <rPh sb="7" eb="9">
      <t>ナイヨウ</t>
    </rPh>
    <rPh sb="10" eb="11">
      <t>カン</t>
    </rPh>
    <rPh sb="12" eb="14">
      <t>テイキョウ</t>
    </rPh>
    <rPh sb="19" eb="21">
      <t>ジョウホウ</t>
    </rPh>
    <rPh sb="22" eb="24">
      <t>シリョウ</t>
    </rPh>
    <rPh sb="26" eb="28">
      <t>ソウサ</t>
    </rPh>
    <rPh sb="28" eb="30">
      <t>キカン</t>
    </rPh>
    <rPh sb="33" eb="35">
      <t>キョウリョク</t>
    </rPh>
    <rPh sb="35" eb="37">
      <t>ヨウセイ</t>
    </rPh>
    <rPh sb="41" eb="43">
      <t>バアイ</t>
    </rPh>
    <rPh sb="44" eb="46">
      <t>ソウサ</t>
    </rPh>
    <rPh sb="46" eb="48">
      <t>キカン</t>
    </rPh>
    <rPh sb="50" eb="52">
      <t>ツウホウ</t>
    </rPh>
    <rPh sb="53" eb="55">
      <t>ヒツヨウ</t>
    </rPh>
    <rPh sb="56" eb="58">
      <t>バアイ</t>
    </rPh>
    <rPh sb="58" eb="59">
      <t>トウ</t>
    </rPh>
    <rPh sb="60" eb="62">
      <t>ヒツヨウ</t>
    </rPh>
    <rPh sb="63" eb="64">
      <t>オウ</t>
    </rPh>
    <rPh sb="65" eb="67">
      <t>ソウサ</t>
    </rPh>
    <rPh sb="67" eb="69">
      <t>キカン</t>
    </rPh>
    <rPh sb="70" eb="72">
      <t>ジョウホウ</t>
    </rPh>
    <rPh sb="72" eb="74">
      <t>カイジ</t>
    </rPh>
    <phoneticPr fontId="4"/>
  </si>
  <si>
    <t>「厳格なデューデリジェンス」とは、当社等が上記2に該当する場合に、当社において、適切な内部の是正措置や予防措置がとられていること、その措置が維持されていること、文書によるルール化が行われていることなどを日本貿易保険が確認する手続をいいます。</t>
    <phoneticPr fontId="4"/>
  </si>
  <si>
    <t>日本貿易保険における贈賄に関する取扱いは、ホームページの「OECDにおける社会問題への取組み」の「公的輸出信用と贈賄防止」にてご案内しています。（https://www.nexi.go.jp/international/measures/index.html）</t>
    <phoneticPr fontId="4"/>
  </si>
  <si>
    <t>1</t>
    <phoneticPr fontId="4"/>
  </si>
  <si>
    <t>当社並びに当社の役員、従業員及び本件に係る当社の代理人（以下「当社等」という。）が、本件に関連し不正競争防止法（平成5年法律第47号）及び刑法（明治40年法律第45号）に違反する贈賄行為にかかわっていないこと及び今後もかかわらないこと。</t>
    <phoneticPr fontId="4"/>
  </si>
  <si>
    <t>(2)</t>
    <phoneticPr fontId="4"/>
  </si>
  <si>
    <t xml:space="preserve"> 当社等が、アフリカ開発銀行、アジア開発銀行、欧州復興開発銀行、米州開発銀行及び世界銀行グループが公表している排除リスト（debarment lists）のいずれにも掲載されていないこと。</t>
    <phoneticPr fontId="4"/>
  </si>
  <si>
    <t>(3)</t>
    <phoneticPr fontId="4"/>
  </si>
  <si>
    <t>　貿易一般保険約款及びこれに関する規定並びに内諾(※)の内容を承認し、貿易一般保険包括保険（技術提供契約等）手続細則の規定に基づき、次のとおり貿易一般保険を申し込みます。　</t>
    <phoneticPr fontId="4"/>
  </si>
  <si>
    <t xml:space="preserve">「重要事項説明書」及び商品パンフレットを受領し、又はホームページ（https://www.nexi.go.jp）からダウンロードして、その内容を確認・了解した。 </t>
  </si>
  <si>
    <t>重要事項説明書等確認欄</t>
    <rPh sb="0" eb="2">
      <t>ジュウヨウ</t>
    </rPh>
    <rPh sb="2" eb="4">
      <t>ジコウ</t>
    </rPh>
    <rPh sb="4" eb="7">
      <t>セツメイショ</t>
    </rPh>
    <rPh sb="7" eb="8">
      <t>トウ</t>
    </rPh>
    <rPh sb="8" eb="10">
      <t>カクニン</t>
    </rPh>
    <rPh sb="10" eb="11">
      <t>ラン</t>
    </rPh>
    <phoneticPr fontId="4"/>
  </si>
  <si>
    <t>本件に係る当社の代理人に対して支払う報酬は、合法的なサービスの対価に限定していること</t>
    <phoneticPr fontId="4"/>
  </si>
  <si>
    <t>及び今後も限定すること。　</t>
  </si>
  <si>
    <t>住所枝番の右には上段の国コードに基づき国名が表示される。</t>
    <rPh sb="0" eb="2">
      <t>ジュウショ</t>
    </rPh>
    <rPh sb="2" eb="4">
      <t>エダバン</t>
    </rPh>
    <rPh sb="5" eb="6">
      <t>ミギ</t>
    </rPh>
    <rPh sb="8" eb="10">
      <t>ジョウダン</t>
    </rPh>
    <rPh sb="11" eb="12">
      <t>クニ</t>
    </rPh>
    <rPh sb="16" eb="17">
      <t>モト</t>
    </rPh>
    <rPh sb="19" eb="20">
      <t>クニ</t>
    </rPh>
    <rPh sb="20" eb="21">
      <t>メイ</t>
    </rPh>
    <rPh sb="22" eb="24">
      <t>ヒョウジ</t>
    </rPh>
    <phoneticPr fontId="4"/>
  </si>
  <si>
    <t>氏名を正確に入力。その右に国コードとバイヤーコードを続けて入力(3桁+7桁)。</t>
    <rPh sb="0" eb="2">
      <t>シメイ</t>
    </rPh>
    <rPh sb="3" eb="5">
      <t>セイカク</t>
    </rPh>
    <rPh sb="6" eb="8">
      <t>ニュウリョク</t>
    </rPh>
    <rPh sb="11" eb="12">
      <t>ミギ</t>
    </rPh>
    <rPh sb="13" eb="14">
      <t>クニ</t>
    </rPh>
    <rPh sb="26" eb="27">
      <t>ツヅ</t>
    </rPh>
    <rPh sb="29" eb="31">
      <t>ニュウリョク</t>
    </rPh>
    <rPh sb="33" eb="34">
      <t>ケタ</t>
    </rPh>
    <rPh sb="36" eb="37">
      <t>ケタ</t>
    </rPh>
    <phoneticPr fontId="4"/>
  </si>
  <si>
    <t>必ず「□はい」をチェックする</t>
    <rPh sb="0" eb="1">
      <t>カナラ</t>
    </rPh>
    <phoneticPr fontId="4"/>
  </si>
  <si>
    <t>必ず確認のうえチェックする</t>
    <rPh sb="0" eb="1">
      <t>カナラ</t>
    </rPh>
    <rPh sb="2" eb="4">
      <t>カクニン</t>
    </rPh>
    <phoneticPr fontId="4"/>
  </si>
  <si>
    <t>　　　確認のうえ該当する場合はチェックする</t>
    <rPh sb="3" eb="5">
      <t>カクニン</t>
    </rPh>
    <rPh sb="8" eb="10">
      <t>ガイトウ</t>
    </rPh>
    <rPh sb="12" eb="14">
      <t>バアイ</t>
    </rPh>
    <phoneticPr fontId="4"/>
  </si>
  <si>
    <t xml:space="preserve">         となります。  </t>
    <phoneticPr fontId="4"/>
  </si>
  <si>
    <t>日数</t>
    <rPh sb="0" eb="2">
      <t>ニッスウ</t>
    </rPh>
    <phoneticPr fontId="4"/>
  </si>
  <si>
    <r>
      <t xml:space="preserve">  　 </t>
    </r>
    <r>
      <rPr>
        <sz val="11"/>
        <rFont val="ＭＳ Ｐゴシック"/>
        <family val="3"/>
        <charset val="128"/>
      </rPr>
      <t>３．支出費用特約適用の日数は、「支出費用特約保険責任開始日から最終の対価の確認日まで（初日算入）」</t>
    </r>
    <phoneticPr fontId="4"/>
  </si>
  <si>
    <t>下記一覧に当てはまらない場合は財務省貿易統計の輸出統計品目表https://www.customs.go.jp/yusyutu/index.htmをご参照ください。</t>
    <rPh sb="0" eb="2">
      <t>カキ</t>
    </rPh>
    <rPh sb="2" eb="4">
      <t>イチラン</t>
    </rPh>
    <phoneticPr fontId="4"/>
  </si>
  <si>
    <t>プラント等増加費用特約はここに入力の上、必ずその他欄に「プラント等増加費用特約附帯希望」と入力してください。</t>
    <rPh sb="4" eb="5">
      <t>トウ</t>
    </rPh>
    <rPh sb="5" eb="7">
      <t>ゾウカ</t>
    </rPh>
    <rPh sb="7" eb="9">
      <t>ヒヨウ</t>
    </rPh>
    <rPh sb="9" eb="11">
      <t>トクヤク</t>
    </rPh>
    <rPh sb="15" eb="17">
      <t>ニュウリョク</t>
    </rPh>
    <rPh sb="18" eb="19">
      <t>ウエ</t>
    </rPh>
    <rPh sb="20" eb="21">
      <t>カナラ</t>
    </rPh>
    <rPh sb="24" eb="25">
      <t>タ</t>
    </rPh>
    <rPh sb="25" eb="26">
      <t>ラン</t>
    </rPh>
    <rPh sb="32" eb="33">
      <t>トウ</t>
    </rPh>
    <rPh sb="33" eb="35">
      <t>ゾウカ</t>
    </rPh>
    <rPh sb="35" eb="37">
      <t>ヒヨウ</t>
    </rPh>
    <rPh sb="37" eb="39">
      <t>トクヤク</t>
    </rPh>
    <rPh sb="39" eb="41">
      <t>フタイ</t>
    </rPh>
    <rPh sb="41" eb="43">
      <t>キボウ</t>
    </rPh>
    <rPh sb="45" eb="47">
      <t>ニュウリョク</t>
    </rPh>
    <phoneticPr fontId="4"/>
  </si>
  <si>
    <t>・希望オプションで「その他」にチェックした場合は、必ず詳細を入力
・その他留意事項等があれば入力
・プラント等増加費用特約を附帯する場合は、てん補事由を下記より選択し入力。
 「戦争、革命又はテロ行為その他の内乱（特約第１条 第１号）」
 「自然災害（特約第１条 第２号）」
 「戦争、革命又はテロ行為その他の内乱及び自然災害（特約第１条 第１号及び第２号）」</t>
    <rPh sb="1" eb="3">
      <t>キボウ</t>
    </rPh>
    <rPh sb="12" eb="13">
      <t>タ</t>
    </rPh>
    <rPh sb="21" eb="23">
      <t>バアイ</t>
    </rPh>
    <rPh sb="25" eb="26">
      <t>カナラ</t>
    </rPh>
    <rPh sb="27" eb="29">
      <t>ショウサイ</t>
    </rPh>
    <rPh sb="30" eb="32">
      <t>ニュウリョク</t>
    </rPh>
    <rPh sb="36" eb="37">
      <t>タ</t>
    </rPh>
    <rPh sb="37" eb="39">
      <t>リュウイ</t>
    </rPh>
    <rPh sb="39" eb="41">
      <t>ジコウ</t>
    </rPh>
    <rPh sb="41" eb="42">
      <t>トウ</t>
    </rPh>
    <rPh sb="46" eb="48">
      <t>ニュウリョク</t>
    </rPh>
    <rPh sb="76" eb="77">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</si>
</sst>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00"/>
    <numFmt numFmtId="177" formatCode="0.0%"/>
    <numFmt numFmtId="178" formatCode="&quot;(第2回支払予定日：&quot;\ yyyy&quot;年&quot;mm&quot;月&quot;dd&quot;日)&quot;"/>
    <numFmt numFmtId="179" formatCode="yyyy&quot;年&quot;m&quot;月&quot;d&quot;日&quot;;@"/>
    <numFmt numFmtId="180" formatCode="00\-000000"/>
    <numFmt numFmtId="181" formatCode="00"/>
    <numFmt numFmtId="182" formatCode="0_ "/>
    <numFmt numFmtId="183" formatCode="&quot;(&quot;@&quot;)&quot;"/>
    <numFmt numFmtId="184" formatCode="000&quot;-&quot;0000000"/>
    <numFmt numFmtId="185" formatCode="0&quot;%&quot;"/>
    <numFmt numFmtId="186" formatCode="[$-F800]dddd\,\ mmmm\ dd\,\ yyyy"/>
    <numFmt numFmtId="187" formatCode="0_);[Red]\(0\)"/>
  </numFmts>
  <fonts count="45">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MS UI Gothic"/>
      <family val="3"/>
      <charset val="128"/>
    </font>
    <font>
      <b/>
      <sz val="14"/>
      <name val="MS UI Gothic"/>
      <family val="3"/>
      <charset val="128"/>
    </font>
    <font>
      <b/>
      <sz val="11"/>
      <name val="MS UI Gothic"/>
      <family val="3"/>
      <charset val="128"/>
    </font>
    <font>
      <sz val="11"/>
      <name val="ＭＳ 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9"/>
      <color indexed="10"/>
      <name val="MS UI Gothic"/>
      <family val="3"/>
      <charset val="128"/>
    </font>
    <font>
      <b/>
      <u/>
      <sz val="12"/>
      <name val="ＭＳ Ｐゴシック"/>
      <family val="3"/>
      <charset val="128"/>
    </font>
    <font>
      <b/>
      <sz val="10"/>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
      <sz val="11"/>
      <color indexed="17"/>
      <name val="ＭＳ Ｐゴシック"/>
      <family val="3"/>
      <charset val="128"/>
    </font>
    <font>
      <u/>
      <sz val="11"/>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11"/>
      <color rgb="FF006100"/>
      <name val="ＭＳ Ｐゴシック"/>
      <family val="3"/>
      <charset val="128"/>
      <scheme val="minor"/>
    </font>
    <font>
      <sz val="11"/>
      <color theme="1"/>
      <name val="ＭＳ ゴシック"/>
      <family val="3"/>
      <charset val="128"/>
    </font>
    <font>
      <sz val="10"/>
      <name val="ＭＳ Ｐゴシック"/>
      <family val="3"/>
      <charset val="128"/>
      <scheme val="major"/>
    </font>
    <font>
      <sz val="10"/>
      <color theme="1"/>
      <name val="ＭＳ Ｐゴシック"/>
      <family val="3"/>
      <charset val="128"/>
      <scheme val="minor"/>
    </font>
    <font>
      <b/>
      <sz val="11"/>
      <color theme="1"/>
      <name val="ＭＳ ゴシック"/>
      <family val="3"/>
      <charset val="128"/>
    </font>
    <font>
      <sz val="11"/>
      <name val="ＭＳ Ｐゴシック"/>
      <family val="3"/>
      <charset val="128"/>
      <scheme val="minor"/>
    </font>
    <font>
      <b/>
      <sz val="12"/>
      <color rgb="FFFF0000"/>
      <name val="ＭＳ Ｐゴシック"/>
      <family val="3"/>
      <charset val="128"/>
    </font>
    <font>
      <sz val="10"/>
      <color theme="0" tint="-0.34998626667073579"/>
      <name val="ＭＳ Ｐゴシック"/>
      <family val="3"/>
      <charset val="128"/>
    </font>
    <font>
      <sz val="12"/>
      <color rgb="FFFF0000"/>
      <name val="ＭＳ Ｐゴシック"/>
      <family val="3"/>
      <charset val="128"/>
    </font>
    <font>
      <sz val="9"/>
      <color theme="1"/>
      <name val="ＭＳ Ｐゴシック"/>
      <family val="3"/>
      <charset val="128"/>
    </font>
    <font>
      <sz val="10"/>
      <color theme="1"/>
      <name val="ＭＳ Ｐゴシック"/>
      <family val="3"/>
      <charset val="128"/>
    </font>
    <font>
      <sz val="10"/>
      <color theme="0"/>
      <name val="ＭＳ Ｐゴシック"/>
      <family val="3"/>
      <charset val="128"/>
    </font>
    <font>
      <b/>
      <sz val="12"/>
      <color rgb="FF0070C0"/>
      <name val="ＭＳ Ｐゴシック"/>
      <family val="3"/>
      <charset val="128"/>
    </font>
    <font>
      <sz val="9"/>
      <color rgb="FF000000"/>
      <name val="MS UI Gothic"/>
      <family val="3"/>
      <charset val="128"/>
    </font>
    <font>
      <sz val="11"/>
      <color rgb="FF000000"/>
      <name val="ＭＳ Ｐゴシック"/>
      <family val="3"/>
      <charset val="128"/>
    </font>
    <font>
      <sz val="9"/>
      <color rgb="FF000000"/>
      <name val="Meiryo UI"/>
      <family val="3"/>
      <charset val="128"/>
    </font>
  </fonts>
  <fills count="1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EB9C"/>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s>
  <borders count="15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ashDot">
        <color indexed="64"/>
      </left>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top style="dashDot">
        <color indexed="64"/>
      </top>
      <bottom/>
      <diagonal/>
    </border>
    <border>
      <left/>
      <right style="dashDot">
        <color indexed="64"/>
      </right>
      <top style="dashDot">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style="thin">
        <color indexed="64"/>
      </left>
      <right/>
      <top/>
      <bottom style="double">
        <color indexed="64"/>
      </bottom>
      <diagonal style="hair">
        <color indexed="64"/>
      </diagonal>
    </border>
    <border diagonalUp="1">
      <left/>
      <right style="thin">
        <color indexed="64"/>
      </right>
      <top/>
      <bottom style="double">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29">
    <xf numFmtId="0" fontId="0" fillId="0" borderId="0"/>
    <xf numFmtId="0" fontId="26" fillId="4"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1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 fillId="0" borderId="0"/>
    <xf numFmtId="0" fontId="25" fillId="0" borderId="0">
      <alignment vertical="center"/>
    </xf>
    <xf numFmtId="0" fontId="3" fillId="0" borderId="0">
      <alignment vertical="center"/>
    </xf>
    <xf numFmtId="0" fontId="25" fillId="0" borderId="0">
      <alignment vertical="center"/>
    </xf>
    <xf numFmtId="0" fontId="25" fillId="0" borderId="0">
      <alignment vertical="center"/>
    </xf>
    <xf numFmtId="0" fontId="25" fillId="0" borderId="0">
      <alignment vertical="center"/>
    </xf>
    <xf numFmtId="0" fontId="3" fillId="0" borderId="0">
      <alignment vertical="center"/>
    </xf>
    <xf numFmtId="0" fontId="28" fillId="0" borderId="0">
      <alignment vertical="center"/>
    </xf>
    <xf numFmtId="0" fontId="25" fillId="0" borderId="0">
      <alignment vertical="center"/>
    </xf>
    <xf numFmtId="0" fontId="3" fillId="0" borderId="0"/>
    <xf numFmtId="0" fontId="3" fillId="0" borderId="0">
      <alignment vertical="center"/>
    </xf>
    <xf numFmtId="0" fontId="29" fillId="5" borderId="0" applyNumberFormat="0" applyBorder="0" applyAlignment="0" applyProtection="0">
      <alignment vertical="center"/>
    </xf>
  </cellStyleXfs>
  <cellXfs count="704">
    <xf numFmtId="0" fontId="0" fillId="0" borderId="0" xfId="0"/>
    <xf numFmtId="0" fontId="6" fillId="0" borderId="0" xfId="23" applyFont="1">
      <alignment vertical="center"/>
    </xf>
    <xf numFmtId="0" fontId="6" fillId="0" borderId="0" xfId="23" applyFont="1" applyAlignment="1">
      <alignment horizontal="center" vertical="center"/>
    </xf>
    <xf numFmtId="0" fontId="8" fillId="2" borderId="1" xfId="23" applyFont="1" applyFill="1" applyBorder="1" applyAlignment="1">
      <alignment horizontal="center"/>
    </xf>
    <xf numFmtId="0" fontId="8" fillId="2" borderId="2" xfId="23" applyFont="1" applyFill="1" applyBorder="1" applyAlignment="1">
      <alignment horizontal="center"/>
    </xf>
    <xf numFmtId="0" fontId="8" fillId="2" borderId="3" xfId="23" applyFont="1" applyFill="1" applyBorder="1" applyAlignment="1">
      <alignment horizontal="center" vertical="center"/>
    </xf>
    <xf numFmtId="176" fontId="30" fillId="0" borderId="0" xfId="15" applyNumberFormat="1" applyFont="1">
      <alignment vertical="center"/>
    </xf>
    <xf numFmtId="0" fontId="10" fillId="0" borderId="4" xfId="27" applyFont="1" applyBorder="1" applyAlignment="1">
      <alignment horizontal="center" vertical="top"/>
    </xf>
    <xf numFmtId="0" fontId="10" fillId="0" borderId="5" xfId="27" applyFont="1" applyBorder="1" applyAlignment="1">
      <alignment vertical="top"/>
    </xf>
    <xf numFmtId="0" fontId="10" fillId="0" borderId="6" xfId="27" applyFont="1" applyBorder="1" applyAlignment="1">
      <alignment horizontal="center" vertical="top"/>
    </xf>
    <xf numFmtId="0" fontId="0" fillId="0" borderId="7" xfId="0" applyBorder="1" applyAlignment="1">
      <alignment horizontal="center" vertical="center"/>
    </xf>
    <xf numFmtId="0" fontId="0" fillId="0" borderId="6" xfId="0" applyBorder="1" applyAlignment="1">
      <alignment horizontal="center" vertical="center"/>
    </xf>
    <xf numFmtId="49" fontId="31" fillId="0" borderId="4" xfId="23" applyNumberFormat="1" applyFont="1" applyBorder="1" applyAlignment="1">
      <alignment horizontal="center"/>
    </xf>
    <xf numFmtId="49" fontId="31" fillId="0" borderId="6" xfId="23" applyNumberFormat="1" applyFont="1" applyBorder="1" applyAlignment="1">
      <alignment horizontal="center"/>
    </xf>
    <xf numFmtId="0" fontId="10" fillId="0" borderId="8" xfId="27" applyFont="1" applyBorder="1" applyAlignment="1">
      <alignment horizontal="center" vertical="top"/>
    </xf>
    <xf numFmtId="0" fontId="10" fillId="0" borderId="9" xfId="27" applyFont="1" applyBorder="1" applyAlignment="1">
      <alignment vertical="top"/>
    </xf>
    <xf numFmtId="0" fontId="10" fillId="0" borderId="10" xfId="27" applyFont="1" applyBorder="1" applyAlignment="1">
      <alignment horizontal="center" vertical="top"/>
    </xf>
    <xf numFmtId="0" fontId="10" fillId="0" borderId="11" xfId="27" applyFont="1" applyBorder="1" applyAlignment="1">
      <alignment horizontal="center" vertical="top"/>
    </xf>
    <xf numFmtId="0" fontId="10" fillId="0" borderId="12" xfId="27" applyFont="1" applyBorder="1" applyAlignment="1">
      <alignment vertical="top"/>
    </xf>
    <xf numFmtId="0" fontId="10" fillId="0" borderId="13" xfId="27" applyFont="1" applyBorder="1" applyAlignment="1">
      <alignment horizontal="center" vertical="top"/>
    </xf>
    <xf numFmtId="0" fontId="10" fillId="0" borderId="9" xfId="27" applyFont="1" applyBorder="1" applyAlignment="1">
      <alignment vertical="top" wrapText="1"/>
    </xf>
    <xf numFmtId="0" fontId="0" fillId="0" borderId="0" xfId="0" applyAlignment="1">
      <alignment vertical="center"/>
    </xf>
    <xf numFmtId="0" fontId="0" fillId="0" borderId="14" xfId="0" applyBorder="1" applyAlignment="1">
      <alignment horizontal="center" vertical="center"/>
    </xf>
    <xf numFmtId="0" fontId="0" fillId="0" borderId="10" xfId="0" applyBorder="1" applyAlignment="1">
      <alignment horizontal="center" vertical="center"/>
    </xf>
    <xf numFmtId="0" fontId="8" fillId="2" borderId="15" xfId="23" applyFont="1" applyFill="1" applyBorder="1" applyAlignment="1">
      <alignment horizontal="center" vertical="center"/>
    </xf>
    <xf numFmtId="0" fontId="8" fillId="2" borderId="16" xfId="23" applyFont="1" applyFill="1" applyBorder="1" applyAlignment="1">
      <alignment horizontal="center"/>
    </xf>
    <xf numFmtId="0" fontId="10" fillId="0" borderId="17" xfId="27" applyFont="1" applyBorder="1" applyAlignment="1">
      <alignment vertical="top"/>
    </xf>
    <xf numFmtId="0" fontId="10" fillId="0" borderId="18" xfId="27" applyFont="1" applyBorder="1" applyAlignment="1">
      <alignment horizontal="center" vertical="top"/>
    </xf>
    <xf numFmtId="0" fontId="10" fillId="0" borderId="19" xfId="27" applyFont="1" applyBorder="1" applyAlignment="1">
      <alignment vertical="top"/>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10" fillId="0" borderId="22" xfId="27" applyFont="1" applyBorder="1" applyAlignment="1">
      <alignment horizontal="center" vertical="top"/>
    </xf>
    <xf numFmtId="0" fontId="0" fillId="0" borderId="23" xfId="0" applyBorder="1" applyAlignment="1">
      <alignment horizontal="center" vertical="center"/>
    </xf>
    <xf numFmtId="0" fontId="0" fillId="0" borderId="22" xfId="0" applyBorder="1" applyAlignment="1">
      <alignment horizontal="center" vertical="center"/>
    </xf>
    <xf numFmtId="0" fontId="7" fillId="2" borderId="24" xfId="23" applyFont="1" applyFill="1" applyBorder="1">
      <alignment vertical="center"/>
    </xf>
    <xf numFmtId="0" fontId="6" fillId="0" borderId="25" xfId="23" applyFont="1" applyBorder="1">
      <alignment vertical="center"/>
    </xf>
    <xf numFmtId="0" fontId="6" fillId="3" borderId="26" xfId="23" applyFont="1" applyFill="1" applyBorder="1">
      <alignment vertical="center"/>
    </xf>
    <xf numFmtId="0" fontId="6" fillId="0" borderId="26" xfId="23" applyFont="1" applyBorder="1">
      <alignment vertical="center"/>
    </xf>
    <xf numFmtId="0" fontId="25" fillId="0" borderId="6" xfId="13" applyBorder="1">
      <alignment vertical="center"/>
    </xf>
    <xf numFmtId="0" fontId="8" fillId="6" borderId="27" xfId="23" applyFont="1" applyFill="1" applyBorder="1" applyAlignment="1">
      <alignment horizontal="center" vertical="center"/>
    </xf>
    <xf numFmtId="0" fontId="8" fillId="6" borderId="23" xfId="23" applyFont="1" applyFill="1" applyBorder="1" applyAlignment="1">
      <alignment horizontal="center" vertical="center"/>
    </xf>
    <xf numFmtId="0" fontId="8" fillId="6" borderId="28" xfId="23" applyFont="1" applyFill="1" applyBorder="1" applyAlignment="1">
      <alignment horizontal="center" vertical="center"/>
    </xf>
    <xf numFmtId="0" fontId="8" fillId="6" borderId="29" xfId="23" applyFont="1" applyFill="1" applyBorder="1" applyAlignment="1">
      <alignment horizontal="center" vertical="center"/>
    </xf>
    <xf numFmtId="0" fontId="8" fillId="6" borderId="30" xfId="23" applyFont="1" applyFill="1" applyBorder="1" applyAlignment="1">
      <alignment horizontal="center" vertical="center"/>
    </xf>
    <xf numFmtId="0" fontId="8" fillId="6" borderId="31" xfId="23" applyFont="1" applyFill="1" applyBorder="1" applyAlignment="1">
      <alignment horizontal="center" vertical="center"/>
    </xf>
    <xf numFmtId="182" fontId="6" fillId="0" borderId="0" xfId="23" applyNumberFormat="1" applyFont="1">
      <alignment vertical="center"/>
    </xf>
    <xf numFmtId="181" fontId="6" fillId="0" borderId="0" xfId="23" applyNumberFormat="1" applyFont="1">
      <alignment vertical="center"/>
    </xf>
    <xf numFmtId="181" fontId="8" fillId="2" borderId="28" xfId="23" applyNumberFormat="1" applyFont="1" applyFill="1" applyBorder="1" applyAlignment="1">
      <alignment horizontal="center"/>
    </xf>
    <xf numFmtId="0" fontId="0" fillId="0" borderId="0" xfId="0" applyAlignment="1">
      <alignment wrapText="1"/>
    </xf>
    <xf numFmtId="0" fontId="0" fillId="0" borderId="17" xfId="0" applyBorder="1" applyAlignment="1">
      <alignment horizontal="center" vertical="center" wrapText="1"/>
    </xf>
    <xf numFmtId="0" fontId="10" fillId="0" borderId="0" xfId="17" applyFont="1" applyAlignment="1">
      <alignment horizontal="center"/>
    </xf>
    <xf numFmtId="0" fontId="10" fillId="0" borderId="0" xfId="17" applyFont="1" applyProtection="1">
      <protection hidden="1"/>
    </xf>
    <xf numFmtId="0" fontId="12" fillId="0" borderId="0" xfId="17" applyFont="1" applyAlignment="1" applyProtection="1">
      <alignment horizontal="right" vertical="center"/>
      <protection hidden="1"/>
    </xf>
    <xf numFmtId="0" fontId="10" fillId="0" borderId="0" xfId="17" applyFont="1" applyAlignment="1" applyProtection="1">
      <alignment vertical="center"/>
      <protection hidden="1"/>
    </xf>
    <xf numFmtId="0" fontId="10" fillId="0" borderId="0" xfId="17" applyFont="1" applyAlignment="1" applyProtection="1">
      <alignment vertical="center" wrapText="1"/>
      <protection hidden="1"/>
    </xf>
    <xf numFmtId="0" fontId="3" fillId="0" borderId="0" xfId="17" applyAlignment="1" applyProtection="1">
      <alignment vertical="center" wrapText="1"/>
      <protection hidden="1"/>
    </xf>
    <xf numFmtId="0" fontId="11" fillId="0" borderId="0" xfId="17" applyFont="1" applyAlignment="1" applyProtection="1">
      <alignment vertical="center" wrapText="1"/>
      <protection hidden="1"/>
    </xf>
    <xf numFmtId="0" fontId="12" fillId="0" borderId="0" xfId="17" applyFont="1" applyAlignment="1" applyProtection="1">
      <alignment horizontal="center" vertical="center"/>
      <protection hidden="1"/>
    </xf>
    <xf numFmtId="0" fontId="14" fillId="0" borderId="0" xfId="17" applyFont="1" applyAlignment="1" applyProtection="1">
      <alignment horizontal="center" vertical="top"/>
      <protection hidden="1"/>
    </xf>
    <xf numFmtId="0" fontId="12" fillId="0" borderId="0" xfId="17" applyFont="1" applyProtection="1">
      <protection hidden="1"/>
    </xf>
    <xf numFmtId="0" fontId="25" fillId="0" borderId="0" xfId="18" applyProtection="1">
      <alignment vertical="center"/>
      <protection hidden="1"/>
    </xf>
    <xf numFmtId="0" fontId="11" fillId="0" borderId="0" xfId="17" applyFont="1" applyAlignment="1" applyProtection="1">
      <alignment vertical="center"/>
      <protection hidden="1"/>
    </xf>
    <xf numFmtId="0" fontId="3" fillId="0" borderId="0" xfId="17" applyAlignment="1" applyProtection="1">
      <alignment vertical="center"/>
      <protection hidden="1"/>
    </xf>
    <xf numFmtId="0" fontId="25" fillId="0" borderId="32" xfId="13" applyBorder="1">
      <alignment vertical="center"/>
    </xf>
    <xf numFmtId="0" fontId="25" fillId="0" borderId="22" xfId="13" applyBorder="1">
      <alignment vertical="center"/>
    </xf>
    <xf numFmtId="0" fontId="10" fillId="0" borderId="11" xfId="27" applyFont="1" applyBorder="1" applyAlignment="1">
      <alignment horizontal="center" vertical="center"/>
    </xf>
    <xf numFmtId="0" fontId="10" fillId="0" borderId="12" xfId="27" applyFont="1" applyBorder="1">
      <alignment vertical="center"/>
    </xf>
    <xf numFmtId="0" fontId="10" fillId="0" borderId="13" xfId="27" applyFont="1" applyBorder="1" applyAlignment="1">
      <alignment horizontal="center" vertical="center"/>
    </xf>
    <xf numFmtId="0" fontId="10" fillId="0" borderId="12" xfId="27" applyFont="1" applyBorder="1" applyAlignment="1">
      <alignment vertical="top" wrapText="1"/>
    </xf>
    <xf numFmtId="0" fontId="10" fillId="0" borderId="5" xfId="27" applyFont="1" applyBorder="1" applyAlignment="1">
      <alignment vertical="top" wrapText="1"/>
    </xf>
    <xf numFmtId="0" fontId="10" fillId="0" borderId="33" xfId="27" applyFont="1" applyBorder="1" applyAlignment="1">
      <alignment horizontal="center" vertical="top"/>
    </xf>
    <xf numFmtId="0" fontId="10" fillId="0" borderId="34" xfId="27" applyFont="1" applyBorder="1" applyAlignment="1">
      <alignment vertical="top" wrapText="1"/>
    </xf>
    <xf numFmtId="0" fontId="10" fillId="0" borderId="35" xfId="27" applyFont="1" applyBorder="1" applyAlignment="1">
      <alignment horizontal="center" vertical="top"/>
    </xf>
    <xf numFmtId="0" fontId="32" fillId="0" borderId="17" xfId="0" applyFont="1" applyBorder="1" applyAlignment="1">
      <alignment vertical="center"/>
    </xf>
    <xf numFmtId="0" fontId="10" fillId="0" borderId="36" xfId="27" applyFont="1" applyBorder="1" applyAlignment="1">
      <alignment vertical="top"/>
    </xf>
    <xf numFmtId="0" fontId="30" fillId="0" borderId="0" xfId="15" applyFo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9" fillId="0" borderId="6" xfId="0" applyFont="1" applyBorder="1" applyAlignment="1">
      <alignment vertical="center"/>
    </xf>
    <xf numFmtId="0" fontId="9" fillId="0" borderId="22" xfId="0" applyFont="1" applyBorder="1" applyAlignment="1">
      <alignment vertical="center"/>
    </xf>
    <xf numFmtId="0" fontId="0" fillId="7" borderId="25" xfId="0" applyFill="1" applyBorder="1" applyAlignment="1">
      <alignment horizontal="center" vertical="center"/>
    </xf>
    <xf numFmtId="0" fontId="0" fillId="0" borderId="26" xfId="0" applyBorder="1"/>
    <xf numFmtId="0" fontId="0" fillId="0" borderId="40" xfId="0" applyBorder="1"/>
    <xf numFmtId="0" fontId="9" fillId="0" borderId="4" xfId="0" applyFont="1" applyBorder="1" applyAlignment="1">
      <alignment horizontal="right"/>
    </xf>
    <xf numFmtId="0" fontId="9" fillId="0" borderId="18" xfId="0" applyFont="1" applyBorder="1" applyAlignment="1">
      <alignment horizontal="right"/>
    </xf>
    <xf numFmtId="0" fontId="3" fillId="7" borderId="41" xfId="17" applyFill="1" applyBorder="1" applyAlignment="1">
      <alignment horizontal="center" vertical="center"/>
    </xf>
    <xf numFmtId="0" fontId="27" fillId="6" borderId="18" xfId="0" applyFont="1" applyFill="1" applyBorder="1" applyAlignment="1">
      <alignment horizontal="center" vertical="center"/>
    </xf>
    <xf numFmtId="0" fontId="27" fillId="6" borderId="22" xfId="0" applyFont="1" applyFill="1" applyBorder="1" applyAlignment="1">
      <alignment horizontal="center" vertical="center"/>
    </xf>
    <xf numFmtId="0" fontId="10" fillId="0" borderId="8" xfId="27" applyFont="1" applyBorder="1" applyAlignment="1">
      <alignment horizontal="center" vertical="center"/>
    </xf>
    <xf numFmtId="0" fontId="10" fillId="0" borderId="10" xfId="27" applyFont="1" applyBorder="1" applyAlignment="1">
      <alignment horizontal="center" vertical="center"/>
    </xf>
    <xf numFmtId="0" fontId="10" fillId="8" borderId="4" xfId="27" applyFont="1" applyFill="1" applyBorder="1" applyAlignment="1">
      <alignment horizontal="center" vertical="center"/>
    </xf>
    <xf numFmtId="0" fontId="10" fillId="8" borderId="6" xfId="27" applyFont="1" applyFill="1" applyBorder="1" applyAlignment="1">
      <alignment horizontal="center" vertical="center"/>
    </xf>
    <xf numFmtId="49" fontId="31" fillId="0" borderId="4" xfId="23" applyNumberFormat="1" applyFont="1" applyBorder="1" applyAlignment="1">
      <alignment horizontal="center" vertical="center"/>
    </xf>
    <xf numFmtId="49" fontId="31" fillId="0" borderId="6" xfId="23" applyNumberFormat="1" applyFont="1" applyBorder="1" applyAlignment="1">
      <alignment horizontal="center" vertical="center"/>
    </xf>
    <xf numFmtId="0" fontId="10" fillId="8" borderId="11" xfId="27" applyFont="1" applyFill="1" applyBorder="1" applyAlignment="1">
      <alignment horizontal="center" vertical="center"/>
    </xf>
    <xf numFmtId="0" fontId="10" fillId="8" borderId="13" xfId="27" applyFont="1" applyFill="1" applyBorder="1" applyAlignment="1">
      <alignment horizontal="center" vertical="center"/>
    </xf>
    <xf numFmtId="49" fontId="31" fillId="8" borderId="4" xfId="23" applyNumberFormat="1" applyFont="1" applyFill="1" applyBorder="1" applyAlignment="1">
      <alignment horizontal="center" vertical="center"/>
    </xf>
    <xf numFmtId="49" fontId="31" fillId="8" borderId="6" xfId="23" applyNumberFormat="1" applyFont="1" applyFill="1" applyBorder="1" applyAlignment="1">
      <alignment horizontal="center" vertical="center"/>
    </xf>
    <xf numFmtId="0" fontId="10" fillId="8" borderId="8" xfId="27" applyFont="1" applyFill="1" applyBorder="1" applyAlignment="1">
      <alignment horizontal="center" vertical="center"/>
    </xf>
    <xf numFmtId="0" fontId="10" fillId="8" borderId="10" xfId="27" applyFont="1" applyFill="1" applyBorder="1" applyAlignment="1">
      <alignment horizontal="center" vertical="center"/>
    </xf>
    <xf numFmtId="0" fontId="10" fillId="0" borderId="4" xfId="27" applyFont="1" applyBorder="1" applyAlignment="1">
      <alignment horizontal="center" vertical="center"/>
    </xf>
    <xf numFmtId="0" fontId="10" fillId="0" borderId="6" xfId="27" applyFont="1" applyBorder="1" applyAlignment="1">
      <alignment horizontal="center" vertical="center"/>
    </xf>
    <xf numFmtId="0" fontId="10" fillId="8" borderId="12" xfId="27" applyFont="1" applyFill="1" applyBorder="1">
      <alignment vertical="center"/>
    </xf>
    <xf numFmtId="0" fontId="10" fillId="8" borderId="33" xfId="27" applyFont="1" applyFill="1" applyBorder="1" applyAlignment="1">
      <alignment horizontal="center" vertical="center"/>
    </xf>
    <xf numFmtId="0" fontId="10" fillId="8" borderId="35" xfId="27"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8" xfId="27" applyFont="1" applyBorder="1" applyAlignment="1">
      <alignment horizontal="center" vertical="center"/>
    </xf>
    <xf numFmtId="0" fontId="10" fillId="0" borderId="22" xfId="27" applyFont="1" applyBorder="1" applyAlignment="1">
      <alignment horizontal="center" vertical="center"/>
    </xf>
    <xf numFmtId="0" fontId="9" fillId="0" borderId="10" xfId="0" applyFont="1" applyBorder="1" applyAlignment="1">
      <alignment vertical="center"/>
    </xf>
    <xf numFmtId="0" fontId="9" fillId="0" borderId="8" xfId="0" applyFont="1" applyBorder="1" applyAlignment="1">
      <alignment horizontal="right"/>
    </xf>
    <xf numFmtId="0" fontId="0" fillId="0" borderId="42" xfId="0" applyBorder="1"/>
    <xf numFmtId="0" fontId="30" fillId="7" borderId="43" xfId="15" applyFont="1" applyFill="1" applyBorder="1" applyAlignment="1">
      <alignment horizontal="center" vertical="center"/>
    </xf>
    <xf numFmtId="0" fontId="30" fillId="7" borderId="44" xfId="15" applyFont="1" applyFill="1" applyBorder="1" applyAlignment="1">
      <alignment horizontal="center" vertical="center"/>
    </xf>
    <xf numFmtId="0" fontId="30" fillId="7" borderId="45" xfId="15" applyFont="1" applyFill="1" applyBorder="1" applyAlignment="1">
      <alignment horizontal="center" vertical="center"/>
    </xf>
    <xf numFmtId="0" fontId="0" fillId="7" borderId="24" xfId="0" applyFill="1" applyBorder="1" applyAlignment="1">
      <alignment horizontal="center" vertical="center"/>
    </xf>
    <xf numFmtId="0" fontId="8" fillId="2" borderId="44" xfId="23" applyFont="1" applyFill="1" applyBorder="1" applyAlignment="1">
      <alignment horizontal="center"/>
    </xf>
    <xf numFmtId="182" fontId="8" fillId="2" borderId="1" xfId="23" applyNumberFormat="1" applyFont="1" applyFill="1" applyBorder="1" applyAlignment="1">
      <alignment horizontal="center"/>
    </xf>
    <xf numFmtId="0" fontId="8" fillId="2" borderId="44" xfId="23" applyFont="1" applyFill="1" applyBorder="1" applyAlignment="1">
      <alignment horizontal="center" vertical="center"/>
    </xf>
    <xf numFmtId="0" fontId="33" fillId="6" borderId="43" xfId="15" applyFont="1" applyFill="1" applyBorder="1" applyAlignment="1">
      <alignment horizontal="center" vertical="center"/>
    </xf>
    <xf numFmtId="0" fontId="33" fillId="6" borderId="44" xfId="15" applyFont="1" applyFill="1" applyBorder="1" applyAlignment="1">
      <alignment horizontal="center" vertical="center"/>
    </xf>
    <xf numFmtId="0" fontId="27" fillId="6" borderId="1" xfId="0" applyFont="1" applyFill="1" applyBorder="1" applyAlignment="1">
      <alignment horizontal="center" vertical="center"/>
    </xf>
    <xf numFmtId="0" fontId="27" fillId="6" borderId="44" xfId="0" applyFont="1" applyFill="1" applyBorder="1" applyAlignment="1">
      <alignment horizontal="center" vertical="center"/>
    </xf>
    <xf numFmtId="0" fontId="27" fillId="6" borderId="15" xfId="0" applyFont="1" applyFill="1" applyBorder="1" applyAlignment="1">
      <alignment horizontal="center" vertical="center"/>
    </xf>
    <xf numFmtId="49" fontId="10" fillId="0" borderId="8" xfId="27" applyNumberFormat="1" applyFont="1" applyBorder="1" applyAlignment="1">
      <alignment horizontal="center" vertical="top"/>
    </xf>
    <xf numFmtId="49" fontId="10" fillId="0" borderId="4" xfId="27" applyNumberFormat="1" applyFont="1" applyBorder="1" applyAlignment="1">
      <alignment horizontal="center" vertical="top"/>
    </xf>
    <xf numFmtId="49" fontId="10" fillId="0" borderId="11" xfId="27" applyNumberFormat="1" applyFont="1" applyBorder="1" applyAlignment="1">
      <alignment horizontal="center" vertical="top"/>
    </xf>
    <xf numFmtId="49" fontId="10" fillId="0" borderId="11" xfId="27" applyNumberFormat="1" applyFont="1" applyBorder="1" applyAlignment="1">
      <alignment horizontal="center" vertical="center"/>
    </xf>
    <xf numFmtId="49" fontId="10" fillId="0" borderId="8" xfId="27" applyNumberFormat="1" applyFont="1" applyBorder="1" applyAlignment="1">
      <alignment horizontal="center" vertical="top" wrapText="1"/>
    </xf>
    <xf numFmtId="49" fontId="10" fillId="0" borderId="33" xfId="27" applyNumberFormat="1" applyFont="1" applyBorder="1" applyAlignment="1">
      <alignment horizontal="center" vertical="top"/>
    </xf>
    <xf numFmtId="49" fontId="10" fillId="0" borderId="18" xfId="27" applyNumberFormat="1" applyFont="1" applyBorder="1" applyAlignment="1">
      <alignment horizontal="center" vertical="top"/>
    </xf>
    <xf numFmtId="49" fontId="10" fillId="8" borderId="11" xfId="27" applyNumberFormat="1" applyFont="1" applyFill="1"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0" xfId="0" applyAlignment="1">
      <alignment horizontal="left" vertical="center"/>
    </xf>
    <xf numFmtId="49" fontId="9" fillId="0" borderId="8"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25" fillId="0" borderId="48" xfId="13" applyNumberFormat="1" applyBorder="1" applyAlignment="1">
      <alignment horizontal="center" vertical="center"/>
    </xf>
    <xf numFmtId="49" fontId="25" fillId="0" borderId="4" xfId="13" applyNumberFormat="1" applyBorder="1" applyAlignment="1">
      <alignment horizontal="center" vertical="center"/>
    </xf>
    <xf numFmtId="49" fontId="25" fillId="0" borderId="18" xfId="13" applyNumberFormat="1" applyBorder="1" applyAlignment="1">
      <alignment horizontal="center" vertical="center"/>
    </xf>
    <xf numFmtId="49" fontId="34" fillId="0" borderId="4" xfId="1" applyNumberFormat="1" applyFont="1" applyFill="1" applyBorder="1" applyAlignment="1" applyProtection="1">
      <alignment horizontal="center" vertical="center"/>
    </xf>
    <xf numFmtId="0" fontId="34" fillId="0" borderId="17" xfId="1" applyFont="1" applyFill="1" applyBorder="1" applyProtection="1">
      <alignment vertical="center"/>
    </xf>
    <xf numFmtId="0" fontId="34" fillId="0" borderId="17" xfId="1" applyNumberFormat="1" applyFont="1" applyFill="1" applyBorder="1" applyProtection="1">
      <alignment vertical="center"/>
    </xf>
    <xf numFmtId="49" fontId="0" fillId="9" borderId="4" xfId="0" applyNumberFormat="1" applyFill="1" applyBorder="1" applyAlignment="1">
      <alignment horizontal="center" vertical="center"/>
    </xf>
    <xf numFmtId="0" fontId="0" fillId="9" borderId="17" xfId="0" applyFill="1" applyBorder="1" applyAlignment="1">
      <alignment vertical="center"/>
    </xf>
    <xf numFmtId="0" fontId="10" fillId="10" borderId="32" xfId="17" applyFont="1" applyFill="1" applyBorder="1" applyAlignment="1" applyProtection="1">
      <alignment vertical="center" shrinkToFit="1"/>
      <protection hidden="1"/>
    </xf>
    <xf numFmtId="0" fontId="10" fillId="0" borderId="38" xfId="17" applyFont="1" applyBorder="1" applyAlignment="1" applyProtection="1">
      <alignment vertical="center" shrinkToFit="1"/>
      <protection locked="0"/>
    </xf>
    <xf numFmtId="0" fontId="10" fillId="10" borderId="6" xfId="17" applyFont="1" applyFill="1" applyBorder="1" applyAlignment="1" applyProtection="1">
      <alignment vertical="center" shrinkToFit="1"/>
      <protection hidden="1"/>
    </xf>
    <xf numFmtId="0" fontId="10" fillId="0" borderId="6" xfId="17" applyFont="1" applyBorder="1" applyAlignment="1" applyProtection="1">
      <alignment vertical="center" shrinkToFit="1"/>
      <protection locked="0"/>
    </xf>
    <xf numFmtId="0" fontId="10" fillId="10" borderId="10" xfId="17" applyFont="1" applyFill="1" applyBorder="1" applyAlignment="1" applyProtection="1">
      <alignment vertical="center" shrinkToFit="1"/>
      <protection hidden="1"/>
    </xf>
    <xf numFmtId="49" fontId="10" fillId="0" borderId="8" xfId="27" applyNumberFormat="1" applyFont="1" applyBorder="1" applyAlignment="1">
      <alignment horizontal="center" vertical="center"/>
    </xf>
    <xf numFmtId="49" fontId="10" fillId="8" borderId="4" xfId="27" applyNumberFormat="1" applyFont="1" applyFill="1" applyBorder="1" applyAlignment="1">
      <alignment horizontal="center" vertical="center"/>
    </xf>
    <xf numFmtId="49" fontId="10" fillId="0" borderId="4" xfId="27" applyNumberFormat="1" applyFont="1" applyBorder="1" applyAlignment="1">
      <alignment horizontal="center" vertical="center"/>
    </xf>
    <xf numFmtId="49" fontId="10" fillId="8" borderId="8" xfId="27" applyNumberFormat="1" applyFont="1" applyFill="1" applyBorder="1" applyAlignment="1">
      <alignment horizontal="center" vertical="center"/>
    </xf>
    <xf numFmtId="49" fontId="10" fillId="0" borderId="8" xfId="27" applyNumberFormat="1" applyFont="1" applyBorder="1" applyAlignment="1">
      <alignment horizontal="center" vertical="center" wrapText="1"/>
    </xf>
    <xf numFmtId="49" fontId="10" fillId="8" borderId="33" xfId="27" applyNumberFormat="1" applyFont="1" applyFill="1" applyBorder="1" applyAlignment="1">
      <alignment horizontal="center" vertical="center"/>
    </xf>
    <xf numFmtId="49" fontId="10" fillId="0" borderId="18" xfId="27" applyNumberFormat="1" applyFont="1" applyBorder="1" applyAlignment="1">
      <alignment horizontal="center" vertical="center"/>
    </xf>
    <xf numFmtId="0" fontId="10" fillId="0" borderId="9" xfId="27" applyFont="1" applyBorder="1">
      <alignment vertical="center"/>
    </xf>
    <xf numFmtId="0" fontId="10" fillId="8" borderId="5" xfId="27" applyFont="1" applyFill="1" applyBorder="1">
      <alignment vertical="center"/>
    </xf>
    <xf numFmtId="0" fontId="10" fillId="0" borderId="5" xfId="27" applyFont="1" applyBorder="1">
      <alignment vertical="center"/>
    </xf>
    <xf numFmtId="0" fontId="10" fillId="8" borderId="9" xfId="27" applyFont="1" applyFill="1" applyBorder="1">
      <alignment vertical="center"/>
    </xf>
    <xf numFmtId="0" fontId="10" fillId="8" borderId="12" xfId="27" applyFont="1" applyFill="1" applyBorder="1" applyAlignment="1">
      <alignment vertical="center" wrapText="1"/>
    </xf>
    <xf numFmtId="0" fontId="10" fillId="0" borderId="9" xfId="27" applyFont="1" applyBorder="1" applyAlignment="1">
      <alignment vertical="center" wrapText="1"/>
    </xf>
    <xf numFmtId="0" fontId="10" fillId="8" borderId="5" xfId="27" applyFont="1" applyFill="1" applyBorder="1" applyAlignment="1">
      <alignment vertical="center" wrapText="1"/>
    </xf>
    <xf numFmtId="0" fontId="10" fillId="8" borderId="34" xfId="27" applyFont="1" applyFill="1" applyBorder="1" applyAlignment="1">
      <alignment vertical="center" wrapText="1"/>
    </xf>
    <xf numFmtId="0" fontId="10" fillId="8" borderId="17" xfId="27" applyFont="1" applyFill="1" applyBorder="1">
      <alignment vertical="center"/>
    </xf>
    <xf numFmtId="0" fontId="10" fillId="0" borderId="17" xfId="27" applyFont="1" applyBorder="1">
      <alignment vertical="center"/>
    </xf>
    <xf numFmtId="0" fontId="10" fillId="0" borderId="19" xfId="27" applyFont="1" applyBorder="1">
      <alignment vertical="center"/>
    </xf>
    <xf numFmtId="49" fontId="6" fillId="0" borderId="4" xfId="23" applyNumberFormat="1" applyFont="1" applyBorder="1" applyAlignment="1">
      <alignment horizontal="center"/>
    </xf>
    <xf numFmtId="49" fontId="6" fillId="0" borderId="6" xfId="23" applyNumberFormat="1" applyFont="1" applyBorder="1">
      <alignment vertical="center"/>
    </xf>
    <xf numFmtId="49" fontId="0" fillId="0" borderId="4" xfId="0" applyNumberFormat="1" applyBorder="1" applyAlignment="1">
      <alignment horizontal="center" vertical="center"/>
    </xf>
    <xf numFmtId="49" fontId="0" fillId="0" borderId="6" xfId="0" applyNumberFormat="1" applyBorder="1" applyAlignment="1">
      <alignment vertical="center"/>
    </xf>
    <xf numFmtId="49" fontId="0" fillId="0" borderId="18" xfId="0" applyNumberFormat="1" applyBorder="1" applyAlignment="1">
      <alignment horizontal="center" vertical="center"/>
    </xf>
    <xf numFmtId="49" fontId="0" fillId="0" borderId="22" xfId="0" applyNumberFormat="1" applyBorder="1" applyAlignment="1">
      <alignment vertical="center"/>
    </xf>
    <xf numFmtId="0" fontId="30" fillId="0" borderId="48" xfId="15" applyFont="1" applyBorder="1">
      <alignment vertical="center"/>
    </xf>
    <xf numFmtId="0" fontId="30" fillId="0" borderId="32" xfId="15" applyFont="1" applyBorder="1">
      <alignment vertical="center"/>
    </xf>
    <xf numFmtId="0" fontId="30" fillId="0" borderId="18" xfId="15" applyFont="1" applyBorder="1">
      <alignment vertical="center"/>
    </xf>
    <xf numFmtId="0" fontId="30" fillId="0" borderId="22" xfId="15" applyFont="1" applyBorder="1" applyAlignment="1">
      <alignment vertical="center" wrapText="1"/>
    </xf>
    <xf numFmtId="49" fontId="9" fillId="0" borderId="8" xfId="17" applyNumberFormat="1" applyFont="1" applyBorder="1" applyAlignment="1">
      <alignment horizontal="left" vertical="center"/>
    </xf>
    <xf numFmtId="177" fontId="9" fillId="0" borderId="9" xfId="17" applyNumberFormat="1" applyFont="1" applyBorder="1" applyAlignment="1">
      <alignment vertical="center"/>
    </xf>
    <xf numFmtId="0" fontId="3" fillId="0" borderId="49" xfId="17" applyBorder="1"/>
    <xf numFmtId="177" fontId="9" fillId="0" borderId="10" xfId="17" applyNumberFormat="1" applyFont="1" applyBorder="1" applyAlignment="1">
      <alignment vertical="center"/>
    </xf>
    <xf numFmtId="0" fontId="9" fillId="0" borderId="10" xfId="17" quotePrefix="1" applyFont="1" applyBorder="1" applyAlignment="1">
      <alignment vertical="center"/>
    </xf>
    <xf numFmtId="0" fontId="6" fillId="0" borderId="10" xfId="23" applyFont="1" applyBorder="1">
      <alignment vertical="center"/>
    </xf>
    <xf numFmtId="49" fontId="9" fillId="0" borderId="28" xfId="17" applyNumberFormat="1" applyFont="1" applyBorder="1" applyAlignment="1">
      <alignment horizontal="left" vertical="center"/>
    </xf>
    <xf numFmtId="0" fontId="6" fillId="0" borderId="3" xfId="23" applyFont="1" applyBorder="1">
      <alignment vertical="center"/>
    </xf>
    <xf numFmtId="49" fontId="9" fillId="0" borderId="4" xfId="17" applyNumberFormat="1" applyFont="1" applyBorder="1" applyAlignment="1">
      <alignment horizontal="left" vertical="center"/>
    </xf>
    <xf numFmtId="177" fontId="9" fillId="0" borderId="5" xfId="17" applyNumberFormat="1" applyFont="1" applyBorder="1" applyAlignment="1">
      <alignment vertical="center"/>
    </xf>
    <xf numFmtId="0" fontId="3" fillId="0" borderId="50" xfId="17" applyBorder="1"/>
    <xf numFmtId="49" fontId="9" fillId="0" borderId="18" xfId="17" applyNumberFormat="1" applyFont="1" applyBorder="1" applyAlignment="1">
      <alignment horizontal="left" vertical="center"/>
    </xf>
    <xf numFmtId="177" fontId="9" fillId="0" borderId="22" xfId="17" applyNumberFormat="1" applyFont="1" applyBorder="1" applyAlignment="1">
      <alignment vertical="center"/>
    </xf>
    <xf numFmtId="0" fontId="9" fillId="0" borderId="22" xfId="17" quotePrefix="1" applyFont="1" applyBorder="1" applyAlignment="1">
      <alignment vertical="center"/>
    </xf>
    <xf numFmtId="0" fontId="6" fillId="0" borderId="22" xfId="23" applyFont="1" applyBorder="1">
      <alignment vertical="center"/>
    </xf>
    <xf numFmtId="177" fontId="9" fillId="0" borderId="36" xfId="17" applyNumberFormat="1" applyFont="1" applyBorder="1" applyAlignment="1">
      <alignment vertical="center"/>
    </xf>
    <xf numFmtId="0" fontId="3" fillId="0" borderId="51" xfId="17" applyBorder="1"/>
    <xf numFmtId="49" fontId="9" fillId="0" borderId="52" xfId="17" applyNumberFormat="1" applyFont="1" applyBorder="1" applyAlignment="1">
      <alignment horizontal="left" vertical="center"/>
    </xf>
    <xf numFmtId="0" fontId="6" fillId="0" borderId="53" xfId="23" applyFont="1" applyBorder="1">
      <alignment vertical="center"/>
    </xf>
    <xf numFmtId="49" fontId="9" fillId="0" borderId="54" xfId="17" quotePrefix="1" applyNumberFormat="1" applyFont="1" applyBorder="1" applyAlignment="1">
      <alignment horizontal="left" vertical="center"/>
    </xf>
    <xf numFmtId="0" fontId="6" fillId="0" borderId="54" xfId="23" applyFont="1" applyBorder="1">
      <alignment vertical="center"/>
    </xf>
    <xf numFmtId="0" fontId="7" fillId="2" borderId="0" xfId="23" applyFont="1" applyFill="1" applyAlignment="1">
      <alignment horizontal="center" vertical="center"/>
    </xf>
    <xf numFmtId="0" fontId="8" fillId="2" borderId="0" xfId="23" applyFont="1" applyFill="1" applyAlignment="1">
      <alignment horizontal="center"/>
    </xf>
    <xf numFmtId="0" fontId="34" fillId="11" borderId="55" xfId="1" applyFont="1" applyFill="1" applyBorder="1" applyProtection="1">
      <alignment vertical="center"/>
    </xf>
    <xf numFmtId="49" fontId="34" fillId="11" borderId="48" xfId="1" applyNumberFormat="1" applyFont="1" applyFill="1" applyBorder="1" applyAlignment="1" applyProtection="1">
      <alignment horizontal="center" vertical="center"/>
    </xf>
    <xf numFmtId="0" fontId="34" fillId="11" borderId="55" xfId="1" applyNumberFormat="1" applyFont="1" applyFill="1" applyBorder="1" applyProtection="1">
      <alignment vertical="center"/>
    </xf>
    <xf numFmtId="0" fontId="34" fillId="11" borderId="32" xfId="1" applyFont="1" applyFill="1" applyBorder="1" applyAlignment="1" applyProtection="1">
      <alignment horizontal="center" vertical="center"/>
    </xf>
    <xf numFmtId="0" fontId="34" fillId="11" borderId="41" xfId="1" applyFont="1" applyFill="1" applyBorder="1" applyAlignment="1" applyProtection="1">
      <alignment horizontal="center" vertical="center"/>
    </xf>
    <xf numFmtId="0" fontId="34" fillId="11" borderId="17" xfId="1" applyFont="1" applyFill="1" applyBorder="1" applyProtection="1">
      <alignment vertical="center"/>
    </xf>
    <xf numFmtId="49" fontId="34" fillId="11" borderId="4" xfId="1" applyNumberFormat="1" applyFont="1" applyFill="1" applyBorder="1" applyAlignment="1" applyProtection="1">
      <alignment horizontal="center" vertical="center"/>
    </xf>
    <xf numFmtId="0" fontId="34" fillId="11" borderId="17" xfId="1" applyNumberFormat="1" applyFont="1" applyFill="1" applyBorder="1" applyProtection="1">
      <alignment vertical="center"/>
    </xf>
    <xf numFmtId="0" fontId="34" fillId="11" borderId="6" xfId="1" applyFont="1" applyFill="1" applyBorder="1" applyAlignment="1" applyProtection="1">
      <alignment horizontal="center" vertical="center"/>
    </xf>
    <xf numFmtId="0" fontId="34" fillId="11" borderId="50" xfId="1" applyFont="1" applyFill="1" applyBorder="1" applyAlignment="1" applyProtection="1">
      <alignment horizontal="center" vertical="center"/>
    </xf>
    <xf numFmtId="0" fontId="34" fillId="0" borderId="6" xfId="1" applyFont="1" applyFill="1" applyBorder="1" applyAlignment="1" applyProtection="1">
      <alignment horizontal="center" vertical="center"/>
    </xf>
    <xf numFmtId="0" fontId="34" fillId="0" borderId="50" xfId="1" applyFont="1" applyFill="1" applyBorder="1" applyAlignment="1" applyProtection="1">
      <alignment horizontal="center" vertical="center"/>
    </xf>
    <xf numFmtId="0" fontId="0" fillId="9" borderId="6" xfId="0" applyFill="1" applyBorder="1" applyAlignment="1">
      <alignment horizontal="center" vertical="center"/>
    </xf>
    <xf numFmtId="0" fontId="0" fillId="9" borderId="50" xfId="0" applyFill="1" applyBorder="1" applyAlignment="1">
      <alignment horizontal="center" vertical="center"/>
    </xf>
    <xf numFmtId="0" fontId="34" fillId="9" borderId="56" xfId="1" applyFont="1" applyFill="1" applyBorder="1" applyProtection="1">
      <alignment vertical="center"/>
    </xf>
    <xf numFmtId="49" fontId="34" fillId="9" borderId="28" xfId="1" applyNumberFormat="1" applyFont="1" applyFill="1" applyBorder="1" applyAlignment="1" applyProtection="1">
      <alignment horizontal="center" vertical="center"/>
    </xf>
    <xf numFmtId="0" fontId="34" fillId="9" borderId="56" xfId="1" applyNumberFormat="1" applyFont="1" applyFill="1" applyBorder="1" applyProtection="1">
      <alignment vertical="center"/>
    </xf>
    <xf numFmtId="0" fontId="34" fillId="9" borderId="3" xfId="1" applyFont="1" applyFill="1" applyBorder="1" applyAlignment="1" applyProtection="1">
      <alignment horizontal="center" vertical="center"/>
    </xf>
    <xf numFmtId="0" fontId="34" fillId="12" borderId="57" xfId="1" applyFont="1" applyFill="1" applyBorder="1" applyAlignment="1" applyProtection="1">
      <alignment horizontal="center" vertical="center"/>
    </xf>
    <xf numFmtId="0" fontId="0" fillId="0" borderId="49" xfId="17" applyFont="1" applyBorder="1"/>
    <xf numFmtId="0" fontId="0" fillId="0" borderId="50" xfId="17" applyFont="1" applyBorder="1"/>
    <xf numFmtId="0" fontId="0" fillId="0" borderId="51" xfId="17" applyFont="1" applyBorder="1"/>
    <xf numFmtId="0" fontId="10" fillId="11" borderId="0" xfId="17" applyFont="1" applyFill="1" applyProtection="1">
      <protection hidden="1"/>
    </xf>
    <xf numFmtId="0" fontId="11" fillId="11" borderId="0" xfId="17" applyFont="1" applyFill="1" applyAlignment="1" applyProtection="1">
      <alignment vertical="center"/>
      <protection hidden="1"/>
    </xf>
    <xf numFmtId="0" fontId="10" fillId="11" borderId="0" xfId="17" applyFont="1" applyFill="1" applyAlignment="1" applyProtection="1">
      <alignment vertical="center"/>
      <protection hidden="1"/>
    </xf>
    <xf numFmtId="0" fontId="12" fillId="11" borderId="0" xfId="17" applyFont="1" applyFill="1" applyAlignment="1" applyProtection="1">
      <alignment vertical="center"/>
      <protection hidden="1"/>
    </xf>
    <xf numFmtId="0" fontId="10" fillId="11" borderId="0" xfId="17" applyFont="1" applyFill="1" applyAlignment="1" applyProtection="1">
      <alignment vertical="center" wrapText="1"/>
      <protection hidden="1"/>
    </xf>
    <xf numFmtId="0" fontId="12" fillId="11" borderId="0" xfId="17" applyFont="1" applyFill="1" applyProtection="1">
      <protection hidden="1"/>
    </xf>
    <xf numFmtId="0" fontId="0" fillId="11" borderId="0" xfId="0" applyFill="1" applyProtection="1">
      <protection hidden="1"/>
    </xf>
    <xf numFmtId="0" fontId="9" fillId="11" borderId="0" xfId="0" applyFont="1" applyFill="1" applyProtection="1">
      <protection hidden="1"/>
    </xf>
    <xf numFmtId="0" fontId="35" fillId="11" borderId="0" xfId="17" applyFont="1" applyFill="1"/>
    <xf numFmtId="0" fontId="13" fillId="0" borderId="0" xfId="17" applyFont="1" applyAlignment="1" applyProtection="1">
      <alignment vertical="center"/>
      <protection hidden="1"/>
    </xf>
    <xf numFmtId="0" fontId="19" fillId="0" borderId="0" xfId="17" applyFont="1" applyAlignment="1" applyProtection="1">
      <alignment horizontal="center" vertical="center"/>
      <protection hidden="1"/>
    </xf>
    <xf numFmtId="49" fontId="10" fillId="0" borderId="17" xfId="17" applyNumberFormat="1" applyFont="1" applyBorder="1" applyAlignment="1" applyProtection="1">
      <alignment vertical="center" shrinkToFit="1"/>
      <protection locked="0"/>
    </xf>
    <xf numFmtId="0" fontId="10" fillId="0" borderId="0" xfId="0" applyFont="1" applyProtection="1">
      <protection hidden="1"/>
    </xf>
    <xf numFmtId="0" fontId="10" fillId="0" borderId="0" xfId="17" applyFont="1" applyAlignment="1" applyProtection="1">
      <alignment horizontal="right"/>
      <protection hidden="1"/>
    </xf>
    <xf numFmtId="177" fontId="32" fillId="0" borderId="26" xfId="2" applyNumberFormat="1" applyFont="1" applyBorder="1" applyAlignment="1" applyProtection="1">
      <alignment horizontal="center" vertical="center" shrinkToFit="1"/>
      <protection locked="0"/>
    </xf>
    <xf numFmtId="49" fontId="10" fillId="0" borderId="58" xfId="17" applyNumberFormat="1" applyFont="1" applyBorder="1" applyAlignment="1" applyProtection="1">
      <alignment horizontal="center" vertical="center" shrinkToFit="1"/>
      <protection locked="0"/>
    </xf>
    <xf numFmtId="49" fontId="10" fillId="0" borderId="59" xfId="17" applyNumberFormat="1" applyFont="1" applyBorder="1" applyAlignment="1" applyProtection="1">
      <alignment horizontal="center" vertical="center" shrinkToFit="1"/>
      <protection locked="0"/>
    </xf>
    <xf numFmtId="177" fontId="32" fillId="0" borderId="58" xfId="2" applyNumberFormat="1" applyFont="1" applyBorder="1" applyAlignment="1" applyProtection="1">
      <alignment horizontal="center" vertical="center" shrinkToFit="1"/>
      <protection locked="0"/>
    </xf>
    <xf numFmtId="0" fontId="32" fillId="0" borderId="58" xfId="18" applyFont="1" applyBorder="1" applyAlignment="1" applyProtection="1">
      <alignment horizontal="center" vertical="center" shrinkToFit="1"/>
      <protection hidden="1"/>
    </xf>
    <xf numFmtId="0" fontId="32" fillId="0" borderId="58" xfId="18" applyFont="1" applyBorder="1" applyAlignment="1" applyProtection="1">
      <alignment horizontal="center" vertical="center"/>
      <protection locked="0"/>
    </xf>
    <xf numFmtId="0" fontId="36" fillId="11" borderId="0" xfId="17" applyFont="1" applyFill="1" applyAlignment="1" applyProtection="1">
      <alignment shrinkToFit="1"/>
      <protection locked="0"/>
    </xf>
    <xf numFmtId="0" fontId="10" fillId="0" borderId="0" xfId="17" applyFont="1" applyAlignment="1" applyProtection="1">
      <alignment shrinkToFit="1"/>
      <protection hidden="1"/>
    </xf>
    <xf numFmtId="0" fontId="10" fillId="0" borderId="0" xfId="17" applyFont="1" applyAlignment="1" applyProtection="1">
      <alignment vertical="center" shrinkToFit="1"/>
      <protection hidden="1"/>
    </xf>
    <xf numFmtId="0" fontId="12" fillId="0" borderId="0" xfId="17" applyFont="1" applyAlignment="1" applyProtection="1">
      <alignment shrinkToFit="1"/>
      <protection hidden="1"/>
    </xf>
    <xf numFmtId="0" fontId="12" fillId="0" borderId="0" xfId="17" applyFont="1" applyAlignment="1" applyProtection="1">
      <alignment shrinkToFit="1"/>
      <protection locked="0"/>
    </xf>
    <xf numFmtId="0" fontId="25" fillId="0" borderId="0" xfId="25" applyAlignment="1" applyProtection="1">
      <alignment vertical="center" shrinkToFit="1"/>
      <protection hidden="1"/>
    </xf>
    <xf numFmtId="0" fontId="11" fillId="0" borderId="0" xfId="17" applyFont="1" applyAlignment="1" applyProtection="1">
      <alignment shrinkToFit="1"/>
      <protection hidden="1"/>
    </xf>
    <xf numFmtId="0" fontId="10" fillId="0" borderId="0" xfId="17" applyFont="1" applyAlignment="1" applyProtection="1">
      <alignment shrinkToFit="1"/>
      <protection locked="0"/>
    </xf>
    <xf numFmtId="181" fontId="8" fillId="0" borderId="52" xfId="23" applyNumberFormat="1" applyFont="1" applyBorder="1" applyAlignment="1">
      <alignment horizontal="center"/>
    </xf>
    <xf numFmtId="0" fontId="6" fillId="0" borderId="53" xfId="23" applyFont="1" applyBorder="1" applyAlignment="1">
      <alignment horizontal="left" vertical="center"/>
    </xf>
    <xf numFmtId="0" fontId="10" fillId="10" borderId="60" xfId="17" applyFont="1" applyFill="1" applyBorder="1" applyProtection="1">
      <protection hidden="1"/>
    </xf>
    <xf numFmtId="0" fontId="37" fillId="0" borderId="0" xfId="0" applyFont="1" applyAlignment="1">
      <alignment vertical="center"/>
    </xf>
    <xf numFmtId="0" fontId="21" fillId="0" borderId="0" xfId="0" applyFont="1" applyAlignment="1">
      <alignment vertical="center"/>
    </xf>
    <xf numFmtId="0" fontId="21" fillId="0" borderId="0" xfId="19" applyFont="1">
      <alignment vertical="center"/>
    </xf>
    <xf numFmtId="0" fontId="12" fillId="0" borderId="0" xfId="17" applyFont="1" applyAlignment="1" applyProtection="1">
      <alignment vertical="center"/>
      <protection hidden="1"/>
    </xf>
    <xf numFmtId="0" fontId="11" fillId="0" borderId="0" xfId="17" applyFont="1" applyAlignment="1" applyProtection="1">
      <alignment vertical="top" wrapText="1"/>
      <protection hidden="1"/>
    </xf>
    <xf numFmtId="0" fontId="20"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2" fillId="0" borderId="0" xfId="0" applyFont="1" applyAlignment="1" applyProtection="1">
      <alignment horizontal="right" vertical="center" wrapText="1"/>
      <protection hidden="1"/>
    </xf>
    <xf numFmtId="0" fontId="21"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right" vertical="center"/>
      <protection hidden="1"/>
    </xf>
    <xf numFmtId="0" fontId="21" fillId="10" borderId="61" xfId="0" applyFont="1" applyFill="1" applyBorder="1" applyAlignment="1" applyProtection="1">
      <alignment horizontal="distributed" vertical="center" textRotation="255" justifyLastLine="1"/>
      <protection hidden="1"/>
    </xf>
    <xf numFmtId="0" fontId="21" fillId="10" borderId="61" xfId="0" applyFont="1" applyFill="1" applyBorder="1" applyAlignment="1" applyProtection="1">
      <alignment horizontal="distributed" vertical="center" justifyLastLine="1"/>
      <protection hidden="1"/>
    </xf>
    <xf numFmtId="0" fontId="21" fillId="10" borderId="61" xfId="0" applyFont="1" applyFill="1" applyBorder="1" applyAlignment="1" applyProtection="1">
      <alignment horizontal="distributed" vertical="center" wrapText="1" justifyLastLine="1"/>
      <protection hidden="1"/>
    </xf>
    <xf numFmtId="0" fontId="21" fillId="0" borderId="62" xfId="0" applyFont="1" applyBorder="1" applyAlignment="1" applyProtection="1">
      <alignment horizontal="center" vertical="center" wrapText="1"/>
      <protection hidden="1"/>
    </xf>
    <xf numFmtId="0" fontId="21" fillId="0" borderId="62" xfId="0" applyFont="1" applyBorder="1" applyAlignment="1" applyProtection="1">
      <alignment horizontal="left" vertical="center" wrapText="1"/>
      <protection hidden="1"/>
    </xf>
    <xf numFmtId="0" fontId="21" fillId="0" borderId="46" xfId="0" applyFont="1" applyBorder="1" applyAlignment="1" applyProtection="1">
      <alignment horizontal="center" vertical="center" wrapText="1"/>
      <protection hidden="1"/>
    </xf>
    <xf numFmtId="0" fontId="21" fillId="0" borderId="63" xfId="0" applyFont="1" applyBorder="1" applyAlignment="1" applyProtection="1">
      <alignment horizontal="left" vertical="center" justifyLastLine="1"/>
      <protection hidden="1"/>
    </xf>
    <xf numFmtId="0" fontId="21" fillId="0" borderId="63" xfId="0" applyFont="1" applyBorder="1" applyAlignment="1" applyProtection="1">
      <alignment horizontal="right" vertical="center" justifyLastLine="1"/>
      <protection hidden="1"/>
    </xf>
    <xf numFmtId="0" fontId="21" fillId="0" borderId="63" xfId="0" applyFont="1" applyBorder="1" applyAlignment="1" applyProtection="1">
      <alignment vertical="center" justifyLastLine="1"/>
      <protection hidden="1"/>
    </xf>
    <xf numFmtId="0" fontId="21" fillId="0" borderId="64" xfId="0" applyFont="1" applyBorder="1" applyAlignment="1" applyProtection="1">
      <alignment vertical="center" justifyLastLine="1"/>
      <protection hidden="1"/>
    </xf>
    <xf numFmtId="0" fontId="22" fillId="0" borderId="0" xfId="0"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right" vertical="center" wrapText="1"/>
      <protection hidden="1"/>
    </xf>
    <xf numFmtId="0" fontId="21" fillId="10" borderId="65" xfId="0" applyFont="1" applyFill="1" applyBorder="1" applyAlignment="1" applyProtection="1">
      <alignment vertical="center" wrapText="1"/>
      <protection hidden="1"/>
    </xf>
    <xf numFmtId="0" fontId="21" fillId="10" borderId="66" xfId="0" applyFont="1" applyFill="1" applyBorder="1" applyAlignment="1" applyProtection="1">
      <alignment horizontal="left" vertical="center" wrapText="1"/>
      <protection hidden="1"/>
    </xf>
    <xf numFmtId="0" fontId="21" fillId="10" borderId="67" xfId="0" applyFont="1" applyFill="1" applyBorder="1" applyAlignment="1" applyProtection="1">
      <alignment horizontal="left" vertical="center" wrapText="1"/>
      <protection hidden="1"/>
    </xf>
    <xf numFmtId="9" fontId="21" fillId="10" borderId="68" xfId="0" applyNumberFormat="1" applyFont="1" applyFill="1" applyBorder="1" applyAlignment="1" applyProtection="1">
      <alignment vertical="center" wrapText="1"/>
      <protection hidden="1"/>
    </xf>
    <xf numFmtId="38" fontId="21" fillId="10" borderId="69" xfId="3" applyFont="1" applyFill="1" applyBorder="1" applyAlignment="1" applyProtection="1">
      <alignment vertical="center" wrapText="1"/>
      <protection hidden="1"/>
    </xf>
    <xf numFmtId="9" fontId="21" fillId="10" borderId="66" xfId="0" applyNumberFormat="1" applyFont="1" applyFill="1" applyBorder="1" applyAlignment="1" applyProtection="1">
      <alignment horizontal="right" vertical="center" wrapText="1"/>
      <protection hidden="1"/>
    </xf>
    <xf numFmtId="0" fontId="21" fillId="10" borderId="69" xfId="0" applyFont="1" applyFill="1" applyBorder="1" applyAlignment="1" applyProtection="1">
      <alignment vertical="center" wrapText="1"/>
      <protection hidden="1"/>
    </xf>
    <xf numFmtId="0" fontId="10" fillId="10" borderId="70" xfId="0" applyFont="1" applyFill="1" applyBorder="1" applyAlignment="1" applyProtection="1">
      <alignment vertical="center" wrapText="1"/>
      <protection hidden="1"/>
    </xf>
    <xf numFmtId="0" fontId="21" fillId="0" borderId="71" xfId="0" applyFont="1" applyBorder="1" applyAlignment="1" applyProtection="1">
      <alignment horizontal="center" vertical="center"/>
      <protection hidden="1"/>
    </xf>
    <xf numFmtId="0" fontId="21" fillId="0" borderId="72" xfId="0" applyFont="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0" fontId="21" fillId="0" borderId="73" xfId="0" applyFont="1" applyBorder="1" applyAlignment="1" applyProtection="1">
      <alignment horizontal="center" vertical="center"/>
      <protection hidden="1"/>
    </xf>
    <xf numFmtId="0" fontId="21" fillId="0" borderId="65" xfId="0" applyFont="1" applyBorder="1" applyAlignment="1" applyProtection="1">
      <alignment vertical="center" wrapText="1"/>
      <protection locked="0"/>
    </xf>
    <xf numFmtId="49" fontId="21" fillId="0" borderId="66" xfId="0" applyNumberFormat="1" applyFont="1" applyBorder="1" applyAlignment="1" applyProtection="1">
      <alignment vertical="center" wrapText="1"/>
      <protection locked="0"/>
    </xf>
    <xf numFmtId="49" fontId="10" fillId="0" borderId="74" xfId="0" applyNumberFormat="1" applyFont="1" applyBorder="1" applyAlignment="1" applyProtection="1">
      <alignment vertical="center" wrapText="1"/>
      <protection locked="0"/>
    </xf>
    <xf numFmtId="14" fontId="21" fillId="0" borderId="0" xfId="0" applyNumberFormat="1" applyFont="1" applyAlignment="1" applyProtection="1">
      <alignment horizontal="center" vertical="center"/>
      <protection locked="0"/>
    </xf>
    <xf numFmtId="14" fontId="21" fillId="0" borderId="75" xfId="0" applyNumberFormat="1" applyFont="1" applyBorder="1" applyAlignment="1" applyProtection="1">
      <alignment horizontal="center" vertical="center"/>
      <protection locked="0"/>
    </xf>
    <xf numFmtId="14" fontId="21" fillId="0" borderId="76" xfId="0" applyNumberFormat="1" applyFont="1" applyBorder="1" applyAlignment="1" applyProtection="1">
      <alignment horizontal="center" vertical="center"/>
      <protection locked="0"/>
    </xf>
    <xf numFmtId="14" fontId="21" fillId="0" borderId="77" xfId="0" applyNumberFormat="1" applyFont="1" applyBorder="1" applyAlignment="1" applyProtection="1">
      <alignment horizontal="center" vertical="center"/>
      <protection locked="0"/>
    </xf>
    <xf numFmtId="49" fontId="21" fillId="0" borderId="78" xfId="19" applyNumberFormat="1" applyFont="1" applyBorder="1" applyAlignment="1"/>
    <xf numFmtId="0" fontId="21" fillId="0" borderId="38" xfId="19" applyFont="1" applyBorder="1" applyAlignment="1">
      <alignment horizontal="left" vertical="center"/>
    </xf>
    <xf numFmtId="49" fontId="21" fillId="0" borderId="52" xfId="19" applyNumberFormat="1" applyFont="1" applyBorder="1" applyAlignment="1"/>
    <xf numFmtId="0" fontId="21" fillId="0" borderId="79" xfId="19" applyFont="1" applyBorder="1" applyAlignment="1"/>
    <xf numFmtId="0" fontId="21" fillId="0" borderId="53" xfId="19" applyFont="1" applyBorder="1" applyAlignment="1"/>
    <xf numFmtId="49" fontId="21" fillId="0" borderId="28" xfId="19" applyNumberFormat="1" applyFont="1" applyBorder="1" applyAlignment="1"/>
    <xf numFmtId="0" fontId="21" fillId="0" borderId="3" xfId="19" applyFont="1" applyBorder="1" applyAlignment="1"/>
    <xf numFmtId="0" fontId="12" fillId="6" borderId="8" xfId="19" applyFont="1" applyFill="1" applyBorder="1" applyAlignment="1">
      <alignment horizontal="center" vertical="center"/>
    </xf>
    <xf numFmtId="0" fontId="12" fillId="6" borderId="38" xfId="19" applyFont="1" applyFill="1" applyBorder="1" applyAlignment="1">
      <alignment horizontal="center" vertical="center"/>
    </xf>
    <xf numFmtId="43" fontId="21" fillId="0" borderId="80" xfId="3" applyNumberFormat="1" applyFont="1" applyFill="1" applyBorder="1" applyAlignment="1" applyProtection="1">
      <alignment horizontal="right" vertical="center" shrinkToFit="1"/>
      <protection locked="0"/>
    </xf>
    <xf numFmtId="43" fontId="21" fillId="0" borderId="47" xfId="3" applyNumberFormat="1" applyFont="1" applyFill="1" applyBorder="1" applyAlignment="1" applyProtection="1">
      <alignment vertical="center" shrinkToFit="1"/>
      <protection hidden="1"/>
    </xf>
    <xf numFmtId="43" fontId="21" fillId="0" borderId="66" xfId="3" applyNumberFormat="1" applyFont="1" applyFill="1" applyBorder="1" applyAlignment="1" applyProtection="1">
      <alignment horizontal="right" vertical="center" shrinkToFit="1"/>
      <protection locked="0"/>
    </xf>
    <xf numFmtId="43" fontId="21" fillId="0" borderId="81" xfId="3" applyNumberFormat="1" applyFont="1" applyFill="1" applyBorder="1" applyAlignment="1" applyProtection="1">
      <alignment vertical="center" shrinkToFit="1"/>
      <protection hidden="1"/>
    </xf>
    <xf numFmtId="43" fontId="21" fillId="0" borderId="82" xfId="3" applyNumberFormat="1" applyFont="1" applyFill="1" applyBorder="1" applyAlignment="1" applyProtection="1">
      <alignment vertical="center" shrinkToFit="1"/>
      <protection hidden="1"/>
    </xf>
    <xf numFmtId="0" fontId="21" fillId="0" borderId="65" xfId="0" applyFont="1" applyBorder="1" applyAlignment="1" applyProtection="1">
      <alignment horizontal="center" vertical="center" shrinkToFit="1"/>
      <protection locked="0"/>
    </xf>
    <xf numFmtId="38" fontId="21" fillId="0" borderId="82" xfId="3" applyFont="1" applyFill="1" applyBorder="1" applyAlignment="1" applyProtection="1">
      <alignment horizontal="center" vertical="center" shrinkToFit="1"/>
      <protection locked="0"/>
    </xf>
    <xf numFmtId="38" fontId="21" fillId="0" borderId="74" xfId="3" applyFont="1" applyFill="1" applyBorder="1" applyAlignment="1" applyProtection="1">
      <alignment horizontal="center" vertical="center" shrinkToFit="1"/>
      <protection locked="0"/>
    </xf>
    <xf numFmtId="38" fontId="21" fillId="0" borderId="83" xfId="3" applyFont="1" applyBorder="1" applyAlignment="1" applyProtection="1">
      <alignment horizontal="center" vertical="center" shrinkToFit="1"/>
      <protection locked="0"/>
    </xf>
    <xf numFmtId="38" fontId="21" fillId="0" borderId="66" xfId="3" applyFont="1" applyBorder="1" applyAlignment="1" applyProtection="1">
      <alignment horizontal="center" vertical="center" shrinkToFit="1"/>
      <protection locked="0"/>
    </xf>
    <xf numFmtId="38" fontId="21" fillId="0" borderId="74" xfId="3" applyFont="1" applyBorder="1" applyAlignment="1" applyProtection="1">
      <alignment horizontal="center" vertical="center" shrinkToFit="1"/>
      <protection locked="0"/>
    </xf>
    <xf numFmtId="40" fontId="21" fillId="0" borderId="84" xfId="3" applyNumberFormat="1" applyFont="1" applyFill="1" applyBorder="1" applyAlignment="1" applyProtection="1">
      <alignment horizontal="right" vertical="center" shrinkToFit="1"/>
      <protection locked="0"/>
    </xf>
    <xf numFmtId="40" fontId="21" fillId="0" borderId="0" xfId="3" applyNumberFormat="1" applyFont="1" applyBorder="1" applyAlignment="1" applyProtection="1">
      <alignment horizontal="right" vertical="center" shrinkToFit="1"/>
      <protection locked="0"/>
    </xf>
    <xf numFmtId="40" fontId="21" fillId="0" borderId="82" xfId="3" applyNumberFormat="1" applyFont="1" applyFill="1" applyBorder="1" applyAlignment="1" applyProtection="1">
      <alignment horizontal="right" vertical="center" shrinkToFit="1"/>
      <protection locked="0"/>
    </xf>
    <xf numFmtId="40" fontId="21" fillId="0" borderId="81" xfId="3" applyNumberFormat="1" applyFont="1" applyFill="1" applyBorder="1" applyAlignment="1" applyProtection="1">
      <alignment horizontal="right" vertical="center" shrinkToFit="1"/>
      <protection locked="0"/>
    </xf>
    <xf numFmtId="40" fontId="21" fillId="0" borderId="67" xfId="3" applyNumberFormat="1" applyFont="1" applyFill="1" applyBorder="1" applyAlignment="1" applyProtection="1">
      <alignment horizontal="right" vertical="center" shrinkToFit="1"/>
      <protection locked="0"/>
    </xf>
    <xf numFmtId="0" fontId="21" fillId="10" borderId="71" xfId="0" applyFont="1" applyFill="1" applyBorder="1" applyAlignment="1" applyProtection="1">
      <alignment vertical="center" wrapText="1"/>
      <protection hidden="1"/>
    </xf>
    <xf numFmtId="0" fontId="21" fillId="0" borderId="71" xfId="0" applyFont="1" applyBorder="1" applyAlignment="1" applyProtection="1">
      <alignment vertical="center" wrapText="1"/>
      <protection locked="0"/>
    </xf>
    <xf numFmtId="0" fontId="10" fillId="10" borderId="85" xfId="0" applyFont="1" applyFill="1" applyBorder="1" applyAlignment="1" applyProtection="1">
      <alignment vertical="center" wrapText="1"/>
      <protection hidden="1"/>
    </xf>
    <xf numFmtId="49" fontId="21" fillId="0" borderId="62" xfId="0" quotePrefix="1" applyNumberFormat="1" applyFont="1" applyBorder="1" applyAlignment="1" applyProtection="1">
      <alignment horizontal="center" vertical="center"/>
      <protection hidden="1"/>
    </xf>
    <xf numFmtId="0" fontId="3" fillId="0" borderId="0" xfId="0" applyFont="1" applyProtection="1">
      <protection hidden="1"/>
    </xf>
    <xf numFmtId="0" fontId="3" fillId="0" borderId="0" xfId="0" applyFont="1" applyAlignment="1" applyProtection="1">
      <alignment horizontal="left" vertical="top"/>
      <protection hidden="1"/>
    </xf>
    <xf numFmtId="0" fontId="0" fillId="10" borderId="80" xfId="0" applyFill="1" applyBorder="1" applyAlignment="1" applyProtection="1">
      <alignment horizontal="center" vertical="center" wrapText="1" justifyLastLine="1"/>
      <protection hidden="1"/>
    </xf>
    <xf numFmtId="0" fontId="0" fillId="10" borderId="80" xfId="0" applyFill="1" applyBorder="1" applyAlignment="1" applyProtection="1">
      <alignment horizontal="center" vertical="center"/>
      <protection hidden="1"/>
    </xf>
    <xf numFmtId="0" fontId="3" fillId="0" borderId="80"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8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186" fontId="3" fillId="0" borderId="80" xfId="0" applyNumberFormat="1" applyFont="1" applyBorder="1" applyAlignment="1" applyProtection="1">
      <alignment horizontal="center" vertical="center"/>
      <protection locked="0"/>
    </xf>
    <xf numFmtId="186" fontId="3" fillId="0" borderId="73" xfId="0" applyNumberFormat="1" applyFont="1" applyBorder="1" applyAlignment="1" applyProtection="1">
      <alignment horizontal="center" vertical="center"/>
      <protection locked="0"/>
    </xf>
    <xf numFmtId="186" fontId="3" fillId="0" borderId="9" xfId="0" applyNumberFormat="1" applyFont="1" applyBorder="1" applyAlignment="1" applyProtection="1">
      <alignment horizontal="center" vertical="center"/>
      <protection locked="0"/>
    </xf>
    <xf numFmtId="49" fontId="3" fillId="0" borderId="86" xfId="0" applyNumberFormat="1" applyFont="1" applyBorder="1" applyAlignment="1" applyProtection="1">
      <alignment horizontal="center" vertical="center"/>
      <protection locked="0"/>
    </xf>
    <xf numFmtId="49" fontId="3" fillId="0" borderId="87"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0" fontId="21" fillId="11" borderId="0" xfId="0" applyFont="1" applyFill="1" applyAlignment="1">
      <alignment vertical="center"/>
    </xf>
    <xf numFmtId="0" fontId="37" fillId="11" borderId="0" xfId="0" applyFont="1" applyFill="1" applyAlignment="1">
      <alignment vertical="center"/>
    </xf>
    <xf numFmtId="0" fontId="34" fillId="11" borderId="0" xfId="13" applyFont="1" applyFill="1" applyAlignment="1">
      <alignment horizontal="left" vertical="top"/>
    </xf>
    <xf numFmtId="0" fontId="0" fillId="11" borderId="0" xfId="0" applyFill="1" applyAlignment="1">
      <alignment vertical="center"/>
    </xf>
    <xf numFmtId="0" fontId="34" fillId="11" borderId="0" xfId="13" applyFont="1" applyFill="1" applyAlignment="1">
      <alignment vertical="top"/>
    </xf>
    <xf numFmtId="0" fontId="11" fillId="11" borderId="0" xfId="17" applyFont="1" applyFill="1" applyAlignment="1" applyProtection="1">
      <alignment vertical="center"/>
      <protection locked="0"/>
    </xf>
    <xf numFmtId="0" fontId="10" fillId="11" borderId="0" xfId="17" applyFont="1" applyFill="1" applyAlignment="1" applyProtection="1">
      <alignment vertical="center"/>
      <protection locked="0"/>
    </xf>
    <xf numFmtId="0" fontId="10" fillId="0" borderId="0" xfId="17" applyFont="1" applyAlignment="1" applyProtection="1">
      <alignment vertical="center"/>
      <protection locked="0"/>
    </xf>
    <xf numFmtId="0" fontId="10" fillId="0" borderId="0" xfId="17" applyFont="1" applyAlignment="1" applyProtection="1">
      <alignment horizontal="center" vertical="top" shrinkToFit="1"/>
      <protection locked="0"/>
    </xf>
    <xf numFmtId="0" fontId="38" fillId="11" borderId="0" xfId="17" applyFont="1" applyFill="1" applyAlignment="1" applyProtection="1">
      <alignment vertical="center"/>
      <protection hidden="1"/>
    </xf>
    <xf numFmtId="0" fontId="38" fillId="11" borderId="0" xfId="17" applyFont="1" applyFill="1" applyAlignment="1" applyProtection="1">
      <alignment vertical="center" wrapText="1"/>
      <protection hidden="1"/>
    </xf>
    <xf numFmtId="0" fontId="39" fillId="11" borderId="0" xfId="17" applyFont="1" applyFill="1" applyAlignment="1" applyProtection="1">
      <alignment vertical="center"/>
      <protection hidden="1"/>
    </xf>
    <xf numFmtId="0" fontId="38" fillId="0" borderId="0" xfId="17" applyFont="1" applyAlignment="1" applyProtection="1">
      <alignment vertical="center"/>
      <protection hidden="1"/>
    </xf>
    <xf numFmtId="40" fontId="3" fillId="0" borderId="80" xfId="3" applyNumberFormat="1" applyFont="1" applyBorder="1" applyAlignment="1" applyProtection="1">
      <alignment vertical="center" shrinkToFit="1"/>
      <protection locked="0"/>
    </xf>
    <xf numFmtId="40" fontId="3" fillId="0" borderId="73" xfId="3" applyNumberFormat="1" applyFont="1" applyBorder="1" applyAlignment="1" applyProtection="1">
      <alignment vertical="center" shrinkToFit="1"/>
      <protection locked="0"/>
    </xf>
    <xf numFmtId="40" fontId="3" fillId="0" borderId="9" xfId="3" applyNumberFormat="1" applyFont="1" applyBorder="1" applyAlignment="1" applyProtection="1">
      <alignment vertical="center" shrinkToFit="1"/>
      <protection locked="0"/>
    </xf>
    <xf numFmtId="40" fontId="3" fillId="0" borderId="61" xfId="3" applyNumberFormat="1" applyFont="1" applyBorder="1" applyAlignment="1" applyProtection="1">
      <alignment vertical="center" shrinkToFit="1"/>
      <protection locked="0"/>
    </xf>
    <xf numFmtId="40" fontId="3" fillId="0" borderId="82" xfId="3" applyNumberFormat="1" applyFont="1" applyBorder="1" applyAlignment="1" applyProtection="1">
      <alignment vertical="center" shrinkToFit="1"/>
      <protection locked="0"/>
    </xf>
    <xf numFmtId="40" fontId="3" fillId="0" borderId="29" xfId="3" applyNumberFormat="1" applyFont="1" applyBorder="1" applyAlignment="1" applyProtection="1">
      <alignment vertical="center" shrinkToFit="1"/>
      <protection locked="0"/>
    </xf>
    <xf numFmtId="0" fontId="3" fillId="0" borderId="38"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10" fillId="0" borderId="0" xfId="0" applyNumberFormat="1" applyFont="1" applyAlignment="1">
      <alignment vertical="top"/>
    </xf>
    <xf numFmtId="0" fontId="10" fillId="0" borderId="0" xfId="0" applyFont="1"/>
    <xf numFmtId="49" fontId="10" fillId="0" borderId="0" xfId="0" applyNumberFormat="1" applyFont="1"/>
    <xf numFmtId="0" fontId="10" fillId="0" borderId="0" xfId="0" applyFont="1" applyAlignment="1">
      <alignment vertical="top" wrapText="1"/>
    </xf>
    <xf numFmtId="0" fontId="10" fillId="0" borderId="0" xfId="0" applyFont="1" applyAlignment="1">
      <alignment horizontal="left" vertical="top"/>
    </xf>
    <xf numFmtId="0" fontId="10" fillId="0" borderId="0" xfId="0" applyFont="1" applyAlignment="1">
      <alignment vertical="top"/>
    </xf>
    <xf numFmtId="49" fontId="0" fillId="0" borderId="0" xfId="0" applyNumberFormat="1" applyAlignment="1">
      <alignment vertical="top"/>
    </xf>
    <xf numFmtId="0" fontId="10" fillId="0" borderId="0" xfId="17" applyFont="1" applyAlignment="1" applyProtection="1">
      <alignment horizontal="left" vertical="top"/>
      <protection hidden="1"/>
    </xf>
    <xf numFmtId="0" fontId="11" fillId="0" borderId="88" xfId="0" applyFont="1" applyBorder="1" applyAlignment="1">
      <alignment vertical="top" wrapText="1"/>
    </xf>
    <xf numFmtId="0" fontId="10" fillId="0" borderId="89" xfId="17" applyFont="1" applyBorder="1" applyProtection="1">
      <protection hidden="1"/>
    </xf>
    <xf numFmtId="0" fontId="10" fillId="0" borderId="90" xfId="17" applyFont="1" applyBorder="1" applyProtection="1">
      <protection hidden="1"/>
    </xf>
    <xf numFmtId="0" fontId="11" fillId="0" borderId="89" xfId="0" applyFont="1" applyBorder="1" applyAlignment="1">
      <alignment vertical="top" wrapText="1"/>
    </xf>
    <xf numFmtId="0" fontId="10" fillId="0" borderId="91" xfId="17" applyFont="1" applyBorder="1" applyProtection="1">
      <protection hidden="1"/>
    </xf>
    <xf numFmtId="0" fontId="10" fillId="0" borderId="92" xfId="17" applyFont="1" applyBorder="1" applyProtection="1">
      <protection hidden="1"/>
    </xf>
    <xf numFmtId="0" fontId="10" fillId="0" borderId="93" xfId="17" applyFont="1" applyBorder="1" applyProtection="1">
      <protection hidden="1"/>
    </xf>
    <xf numFmtId="0" fontId="24" fillId="0" borderId="0" xfId="0" applyFont="1"/>
    <xf numFmtId="187" fontId="3" fillId="0" borderId="80" xfId="0" applyNumberFormat="1" applyFont="1" applyBorder="1" applyAlignment="1" applyProtection="1">
      <alignment horizontal="center" vertical="center"/>
      <protection locked="0"/>
    </xf>
    <xf numFmtId="187" fontId="3" fillId="0" borderId="73" xfId="0" applyNumberFormat="1" applyFont="1" applyBorder="1" applyAlignment="1" applyProtection="1">
      <alignment horizontal="center" vertical="center"/>
      <protection locked="0"/>
    </xf>
    <xf numFmtId="187" fontId="3" fillId="0" borderId="46" xfId="0" applyNumberFormat="1" applyFont="1" applyBorder="1" applyAlignment="1" applyProtection="1">
      <alignment horizontal="center" vertical="center"/>
      <protection locked="0"/>
    </xf>
    <xf numFmtId="0" fontId="0" fillId="0" borderId="0" xfId="0" applyProtection="1">
      <protection hidden="1"/>
    </xf>
    <xf numFmtId="0" fontId="0" fillId="10" borderId="73" xfId="0" applyFill="1" applyBorder="1" applyAlignment="1" applyProtection="1">
      <alignment horizontal="center" vertical="center"/>
      <protection hidden="1"/>
    </xf>
    <xf numFmtId="0" fontId="12" fillId="0" borderId="77" xfId="17" applyFont="1" applyBorder="1" applyAlignment="1" applyProtection="1">
      <alignment horizontal="left" vertical="center" shrinkToFit="1"/>
      <protection locked="0" hidden="1"/>
    </xf>
    <xf numFmtId="0" fontId="13" fillId="0" borderId="0" xfId="17" applyFont="1" applyAlignment="1" applyProtection="1">
      <alignment horizontal="left" vertical="center"/>
      <protection hidden="1"/>
    </xf>
    <xf numFmtId="0" fontId="18" fillId="0" borderId="0" xfId="17" applyFont="1" applyAlignment="1" applyProtection="1">
      <alignment horizontal="center" vertical="center"/>
      <protection hidden="1"/>
    </xf>
    <xf numFmtId="0" fontId="10" fillId="10" borderId="17" xfId="17" applyFont="1" applyFill="1" applyBorder="1" applyAlignment="1" applyProtection="1">
      <alignment horizontal="center" vertical="center"/>
      <protection hidden="1"/>
    </xf>
    <xf numFmtId="179" fontId="10" fillId="0" borderId="17" xfId="17" applyNumberFormat="1" applyFont="1" applyBorder="1" applyAlignment="1" applyProtection="1">
      <alignment horizontal="center" vertical="center"/>
      <protection locked="0"/>
    </xf>
    <xf numFmtId="0" fontId="10" fillId="0" borderId="0" xfId="17" applyFont="1" applyAlignment="1" applyProtection="1">
      <alignment horizontal="left" vertical="center" wrapText="1"/>
      <protection hidden="1"/>
    </xf>
    <xf numFmtId="0" fontId="19" fillId="0" borderId="0" xfId="17" applyFont="1" applyAlignment="1" applyProtection="1">
      <alignment horizontal="right" vertical="center"/>
      <protection hidden="1"/>
    </xf>
    <xf numFmtId="183" fontId="14" fillId="0" borderId="77" xfId="17" applyNumberFormat="1" applyFont="1" applyBorder="1" applyAlignment="1" applyProtection="1">
      <alignment horizontal="center" vertical="center"/>
      <protection locked="0"/>
    </xf>
    <xf numFmtId="0" fontId="11" fillId="0" borderId="0" xfId="17" applyFont="1" applyAlignment="1" applyProtection="1">
      <alignment horizontal="right" vertical="center"/>
      <protection hidden="1"/>
    </xf>
    <xf numFmtId="179" fontId="11" fillId="0" borderId="0" xfId="17" applyNumberFormat="1" applyFont="1" applyAlignment="1" applyProtection="1">
      <alignment horizontal="left" vertical="center" wrapText="1"/>
      <protection locked="0"/>
    </xf>
    <xf numFmtId="0" fontId="19" fillId="0" borderId="77" xfId="25" applyFont="1" applyBorder="1" applyAlignment="1" applyProtection="1">
      <alignment horizontal="center" vertical="center" shrinkToFit="1"/>
      <protection hidden="1"/>
    </xf>
    <xf numFmtId="0" fontId="12" fillId="0" borderId="77" xfId="17" applyFont="1" applyBorder="1" applyAlignment="1" applyProtection="1">
      <alignment horizontal="left" vertical="center" shrinkToFit="1"/>
      <protection locked="0"/>
    </xf>
    <xf numFmtId="180" fontId="11" fillId="0" borderId="0" xfId="17" applyNumberFormat="1" applyFont="1" applyAlignment="1" applyProtection="1">
      <alignment horizontal="left" vertical="center"/>
      <protection locked="0"/>
    </xf>
    <xf numFmtId="0" fontId="19" fillId="0" borderId="0" xfId="17" applyFont="1" applyAlignment="1" applyProtection="1">
      <alignment horizontal="right" vertical="center" shrinkToFit="1"/>
      <protection hidden="1"/>
    </xf>
    <xf numFmtId="183" fontId="14" fillId="0" borderId="58" xfId="17" applyNumberFormat="1" applyFont="1" applyBorder="1" applyAlignment="1" applyProtection="1">
      <alignment horizontal="center" vertical="center"/>
      <protection locked="0"/>
    </xf>
    <xf numFmtId="0" fontId="10" fillId="0" borderId="9" xfId="17" applyFont="1" applyBorder="1" applyAlignment="1" applyProtection="1">
      <alignment horizontal="left" vertical="center" shrinkToFit="1"/>
      <protection locked="0"/>
    </xf>
    <xf numFmtId="0" fontId="10" fillId="0" borderId="77" xfId="17" applyFont="1" applyBorder="1" applyAlignment="1" applyProtection="1">
      <alignment horizontal="left" vertical="center" shrinkToFit="1"/>
      <protection locked="0"/>
    </xf>
    <xf numFmtId="184" fontId="10" fillId="0" borderId="9" xfId="17" applyNumberFormat="1" applyFont="1" applyBorder="1" applyAlignment="1" applyProtection="1">
      <alignment horizontal="center" vertical="center" shrinkToFit="1"/>
      <protection locked="0"/>
    </xf>
    <xf numFmtId="184" fontId="10" fillId="0" borderId="77" xfId="17" applyNumberFormat="1" applyFont="1" applyBorder="1" applyAlignment="1" applyProtection="1">
      <alignment horizontal="center" vertical="center" shrinkToFit="1"/>
      <protection locked="0"/>
    </xf>
    <xf numFmtId="184" fontId="10" fillId="0" borderId="14" xfId="17" applyNumberFormat="1" applyFont="1" applyBorder="1" applyAlignment="1" applyProtection="1">
      <alignment horizontal="center" vertical="center" shrinkToFit="1"/>
      <protection locked="0"/>
    </xf>
    <xf numFmtId="0" fontId="10" fillId="0" borderId="5" xfId="17" applyFont="1" applyBorder="1" applyAlignment="1" applyProtection="1">
      <alignment horizontal="left" vertical="center" shrinkToFit="1"/>
      <protection locked="0"/>
    </xf>
    <xf numFmtId="0" fontId="10" fillId="0" borderId="58" xfId="17" applyFont="1" applyBorder="1" applyAlignment="1" applyProtection="1">
      <alignment horizontal="left" vertical="center" shrinkToFit="1"/>
      <protection locked="0"/>
    </xf>
    <xf numFmtId="0" fontId="10" fillId="0" borderId="7" xfId="17" applyFont="1" applyBorder="1" applyAlignment="1" applyProtection="1">
      <alignment horizontal="left" vertical="center" shrinkToFit="1"/>
      <protection locked="0"/>
    </xf>
    <xf numFmtId="0" fontId="10" fillId="0" borderId="58" xfId="17" applyFont="1" applyBorder="1" applyAlignment="1" applyProtection="1">
      <alignment horizontal="center" vertical="center" shrinkToFit="1"/>
      <protection hidden="1"/>
    </xf>
    <xf numFmtId="0" fontId="10" fillId="0" borderId="7" xfId="17" applyFont="1" applyBorder="1" applyAlignment="1" applyProtection="1">
      <alignment horizontal="center" vertical="center" shrinkToFit="1"/>
      <protection hidden="1"/>
    </xf>
    <xf numFmtId="0" fontId="15" fillId="10" borderId="17" xfId="17" applyFont="1" applyFill="1" applyBorder="1" applyAlignment="1" applyProtection="1">
      <alignment horizontal="center" vertical="center"/>
      <protection hidden="1"/>
    </xf>
    <xf numFmtId="0" fontId="10" fillId="10" borderId="55" xfId="17" applyFont="1" applyFill="1" applyBorder="1" applyAlignment="1" applyProtection="1">
      <alignment horizontal="center" vertical="center"/>
      <protection hidden="1"/>
    </xf>
    <xf numFmtId="0" fontId="10" fillId="0" borderId="99" xfId="17" applyFont="1" applyBorder="1" applyAlignment="1" applyProtection="1">
      <alignment horizontal="left" vertical="center" shrinkToFit="1"/>
      <protection locked="0"/>
    </xf>
    <xf numFmtId="0" fontId="10" fillId="0" borderId="27" xfId="17" applyFont="1" applyBorder="1" applyAlignment="1" applyProtection="1">
      <alignment horizontal="left" vertical="center" shrinkToFit="1"/>
      <protection locked="0"/>
    </xf>
    <xf numFmtId="184" fontId="10" fillId="0" borderId="99" xfId="17" applyNumberFormat="1" applyFont="1" applyBorder="1" applyAlignment="1" applyProtection="1">
      <alignment horizontal="center" vertical="center" shrinkToFit="1"/>
      <protection locked="0"/>
    </xf>
    <xf numFmtId="184" fontId="10" fillId="0" borderId="27" xfId="17" applyNumberFormat="1" applyFont="1" applyBorder="1" applyAlignment="1" applyProtection="1">
      <alignment horizontal="center" vertical="center" shrinkToFit="1"/>
      <protection locked="0"/>
    </xf>
    <xf numFmtId="184" fontId="10" fillId="0" borderId="100" xfId="17" applyNumberFormat="1" applyFont="1" applyBorder="1" applyAlignment="1" applyProtection="1">
      <alignment horizontal="center" vertical="center" shrinkToFit="1"/>
      <protection locked="0"/>
    </xf>
    <xf numFmtId="0" fontId="10" fillId="10" borderId="5" xfId="17" applyFont="1" applyFill="1" applyBorder="1" applyAlignment="1" applyProtection="1">
      <alignment horizontal="center" vertical="center"/>
      <protection hidden="1"/>
    </xf>
    <xf numFmtId="0" fontId="10" fillId="10" borderId="58" xfId="17" applyFont="1" applyFill="1" applyBorder="1" applyAlignment="1" applyProtection="1">
      <alignment horizontal="center" vertical="center"/>
      <protection hidden="1"/>
    </xf>
    <xf numFmtId="0" fontId="10" fillId="10" borderId="7" xfId="17" applyFont="1" applyFill="1" applyBorder="1" applyAlignment="1" applyProtection="1">
      <alignment horizontal="center" vertical="center"/>
      <protection hidden="1"/>
    </xf>
    <xf numFmtId="0" fontId="10" fillId="10" borderId="17" xfId="12" applyFill="1" applyBorder="1" applyAlignment="1">
      <alignment horizontal="center" vertical="center"/>
    </xf>
    <xf numFmtId="0" fontId="10" fillId="10" borderId="6" xfId="12" applyFill="1" applyBorder="1" applyAlignment="1">
      <alignment horizontal="center" vertical="center"/>
    </xf>
    <xf numFmtId="0" fontId="10" fillId="10" borderId="5" xfId="17" applyFont="1" applyFill="1" applyBorder="1" applyAlignment="1" applyProtection="1">
      <alignment horizontal="center" vertical="center" justifyLastLine="1"/>
      <protection hidden="1"/>
    </xf>
    <xf numFmtId="0" fontId="10" fillId="10" borderId="58" xfId="17" applyFont="1" applyFill="1" applyBorder="1" applyAlignment="1" applyProtection="1">
      <alignment horizontal="center" vertical="center" justifyLastLine="1"/>
      <protection hidden="1"/>
    </xf>
    <xf numFmtId="0" fontId="10" fillId="10" borderId="7" xfId="17" applyFont="1" applyFill="1" applyBorder="1" applyAlignment="1" applyProtection="1">
      <alignment horizontal="center" vertical="center" justifyLastLine="1"/>
      <protection hidden="1"/>
    </xf>
    <xf numFmtId="0" fontId="10" fillId="10" borderId="17" xfId="17" applyFont="1" applyFill="1" applyBorder="1" applyAlignment="1" applyProtection="1">
      <alignment horizontal="center" vertical="center" justifyLastLine="1"/>
      <protection hidden="1"/>
    </xf>
    <xf numFmtId="0" fontId="10" fillId="10" borderId="17" xfId="17" applyFont="1" applyFill="1" applyBorder="1" applyAlignment="1" applyProtection="1">
      <alignment horizontal="center" vertical="center" shrinkToFit="1"/>
      <protection hidden="1"/>
    </xf>
    <xf numFmtId="0" fontId="10" fillId="0" borderId="17" xfId="12" applyBorder="1" applyAlignment="1" applyProtection="1">
      <alignment horizontal="center" vertical="center" shrinkToFit="1"/>
      <protection locked="0"/>
    </xf>
    <xf numFmtId="0" fontId="10" fillId="0" borderId="6" xfId="12" applyBorder="1" applyAlignment="1" applyProtection="1">
      <alignment horizontal="center" vertical="center" shrinkToFit="1"/>
      <protection locked="0"/>
    </xf>
    <xf numFmtId="0" fontId="32" fillId="0" borderId="5" xfId="25" applyFont="1" applyBorder="1" applyAlignment="1" applyProtection="1">
      <alignment horizontal="center" vertical="center" shrinkToFit="1"/>
      <protection hidden="1"/>
    </xf>
    <xf numFmtId="0" fontId="32" fillId="0" borderId="58" xfId="25" applyFont="1" applyBorder="1" applyAlignment="1" applyProtection="1">
      <alignment horizontal="center" vertical="center" shrinkToFit="1"/>
      <protection hidden="1"/>
    </xf>
    <xf numFmtId="49" fontId="10" fillId="0" borderId="5" xfId="17" applyNumberFormat="1" applyFont="1" applyBorder="1" applyAlignment="1" applyProtection="1">
      <alignment horizontal="center" vertical="center"/>
      <protection locked="0"/>
    </xf>
    <xf numFmtId="49" fontId="10" fillId="0" borderId="7" xfId="17" applyNumberFormat="1" applyFont="1" applyBorder="1" applyAlignment="1" applyProtection="1">
      <alignment horizontal="center" vertical="center"/>
      <protection locked="0"/>
    </xf>
    <xf numFmtId="186" fontId="10" fillId="0" borderId="5" xfId="12" applyNumberFormat="1" applyBorder="1" applyAlignment="1" applyProtection="1">
      <alignment horizontal="center" vertical="center"/>
      <protection locked="0"/>
    </xf>
    <xf numFmtId="186" fontId="10" fillId="0" borderId="58" xfId="12" applyNumberFormat="1" applyBorder="1" applyAlignment="1" applyProtection="1">
      <alignment horizontal="center" vertical="center"/>
      <protection locked="0"/>
    </xf>
    <xf numFmtId="186" fontId="10" fillId="0" borderId="26" xfId="12" applyNumberFormat="1" applyBorder="1" applyAlignment="1" applyProtection="1">
      <alignment horizontal="center" vertical="center"/>
      <protection locked="0"/>
    </xf>
    <xf numFmtId="0" fontId="10" fillId="10" borderId="5" xfId="12" applyFill="1" applyBorder="1" applyAlignment="1">
      <alignment horizontal="center" vertical="center"/>
    </xf>
    <xf numFmtId="0" fontId="10" fillId="10" borderId="58" xfId="12" applyFill="1" applyBorder="1" applyAlignment="1">
      <alignment horizontal="center" vertical="center"/>
    </xf>
    <xf numFmtId="0" fontId="10" fillId="10" borderId="7" xfId="12" applyFill="1" applyBorder="1" applyAlignment="1">
      <alignment horizontal="center" vertical="center"/>
    </xf>
    <xf numFmtId="186" fontId="10" fillId="0" borderId="7" xfId="12" applyNumberFormat="1" applyBorder="1" applyAlignment="1" applyProtection="1">
      <alignment horizontal="center" vertical="center"/>
      <protection locked="0"/>
    </xf>
    <xf numFmtId="186" fontId="10" fillId="0" borderId="5" xfId="17" applyNumberFormat="1" applyFont="1" applyBorder="1" applyAlignment="1" applyProtection="1">
      <alignment horizontal="center" vertical="center" shrinkToFit="1"/>
      <protection locked="0"/>
    </xf>
    <xf numFmtId="186" fontId="10" fillId="0" borderId="58" xfId="17" applyNumberFormat="1" applyFont="1" applyBorder="1" applyAlignment="1" applyProtection="1">
      <alignment horizontal="center" vertical="center" shrinkToFit="1"/>
      <protection locked="0"/>
    </xf>
    <xf numFmtId="186" fontId="10" fillId="0" borderId="7" xfId="17" applyNumberFormat="1" applyFont="1" applyBorder="1" applyAlignment="1" applyProtection="1">
      <alignment horizontal="center" vertical="center" shrinkToFit="1"/>
      <protection locked="0"/>
    </xf>
    <xf numFmtId="0" fontId="10" fillId="10" borderId="5" xfId="17" applyFont="1" applyFill="1" applyBorder="1" applyAlignment="1" applyProtection="1">
      <alignment horizontal="center" vertical="center" wrapText="1" justifyLastLine="1"/>
      <protection hidden="1"/>
    </xf>
    <xf numFmtId="0" fontId="10" fillId="10" borderId="58" xfId="17" applyFont="1" applyFill="1" applyBorder="1" applyAlignment="1" applyProtection="1">
      <alignment horizontal="center" vertical="center" wrapText="1" justifyLastLine="1"/>
      <protection hidden="1"/>
    </xf>
    <xf numFmtId="0" fontId="10" fillId="10" borderId="7" xfId="17" applyFont="1" applyFill="1" applyBorder="1" applyAlignment="1" applyProtection="1">
      <alignment horizontal="center" vertical="center" wrapText="1" justifyLastLine="1"/>
      <protection hidden="1"/>
    </xf>
    <xf numFmtId="0" fontId="10" fillId="10" borderId="80" xfId="17" applyFont="1" applyFill="1" applyBorder="1" applyAlignment="1" applyProtection="1">
      <alignment horizontal="center" vertical="center" justifyLastLine="1"/>
      <protection hidden="1"/>
    </xf>
    <xf numFmtId="0" fontId="10" fillId="10" borderId="37" xfId="17" applyFont="1" applyFill="1" applyBorder="1" applyAlignment="1" applyProtection="1">
      <alignment horizontal="center" vertical="center" justifyLastLine="1"/>
      <protection hidden="1"/>
    </xf>
    <xf numFmtId="0" fontId="10" fillId="10" borderId="9" xfId="17" applyFont="1" applyFill="1" applyBorder="1" applyAlignment="1" applyProtection="1">
      <alignment horizontal="center" vertical="center" justifyLastLine="1"/>
      <protection hidden="1"/>
    </xf>
    <xf numFmtId="0" fontId="10" fillId="10" borderId="14" xfId="17" applyFont="1" applyFill="1" applyBorder="1" applyAlignment="1" applyProtection="1">
      <alignment horizontal="center" vertical="center" justifyLastLine="1"/>
      <protection hidden="1"/>
    </xf>
    <xf numFmtId="49" fontId="10" fillId="0" borderId="5" xfId="17" applyNumberFormat="1" applyFont="1" applyBorder="1" applyAlignment="1" applyProtection="1">
      <alignment horizontal="center" vertical="center" shrinkToFit="1"/>
      <protection locked="0"/>
    </xf>
    <xf numFmtId="49" fontId="10" fillId="0" borderId="58" xfId="17" applyNumberFormat="1" applyFont="1" applyBorder="1" applyAlignment="1" applyProtection="1">
      <alignment horizontal="center" vertical="center" shrinkToFit="1"/>
      <protection locked="0"/>
    </xf>
    <xf numFmtId="49" fontId="10" fillId="0" borderId="7" xfId="17" applyNumberFormat="1" applyFont="1" applyBorder="1" applyAlignment="1" applyProtection="1">
      <alignment horizontal="center" vertical="center" shrinkToFit="1"/>
      <protection locked="0"/>
    </xf>
    <xf numFmtId="49" fontId="10" fillId="0" borderId="17" xfId="17" applyNumberFormat="1" applyFont="1" applyBorder="1" applyAlignment="1" applyProtection="1">
      <alignment horizontal="center" vertical="center" shrinkToFit="1"/>
      <protection locked="0"/>
    </xf>
    <xf numFmtId="0" fontId="10" fillId="10" borderId="26" xfId="17" applyFont="1" applyFill="1" applyBorder="1" applyAlignment="1" applyProtection="1">
      <alignment horizontal="center" vertical="center" justifyLastLine="1"/>
      <protection hidden="1"/>
    </xf>
    <xf numFmtId="0" fontId="10" fillId="10" borderId="5" xfId="17" applyFont="1" applyFill="1" applyBorder="1" applyAlignment="1" applyProtection="1">
      <alignment horizontal="center" vertical="center" shrinkToFit="1"/>
      <protection hidden="1"/>
    </xf>
    <xf numFmtId="0" fontId="10" fillId="10" borderId="58" xfId="17" applyFont="1" applyFill="1" applyBorder="1" applyAlignment="1" applyProtection="1">
      <alignment horizontal="center" vertical="center" shrinkToFit="1"/>
      <protection hidden="1"/>
    </xf>
    <xf numFmtId="0" fontId="10" fillId="10" borderId="7" xfId="17" applyFont="1" applyFill="1" applyBorder="1" applyAlignment="1" applyProtection="1">
      <alignment horizontal="center" vertical="center" shrinkToFit="1"/>
      <protection hidden="1"/>
    </xf>
    <xf numFmtId="0" fontId="10" fillId="10" borderId="80" xfId="17" applyFont="1" applyFill="1" applyBorder="1" applyAlignment="1" applyProtection="1">
      <alignment horizontal="center" vertical="center" wrapText="1" shrinkToFit="1"/>
      <protection hidden="1"/>
    </xf>
    <xf numFmtId="0" fontId="10" fillId="10" borderId="59" xfId="17" applyFont="1" applyFill="1" applyBorder="1" applyAlignment="1" applyProtection="1">
      <alignment horizontal="center" vertical="center" wrapText="1" shrinkToFit="1"/>
      <protection hidden="1"/>
    </xf>
    <xf numFmtId="0" fontId="10" fillId="10" borderId="37" xfId="17" applyFont="1" applyFill="1" applyBorder="1" applyAlignment="1" applyProtection="1">
      <alignment horizontal="center" vertical="center" wrapText="1" shrinkToFit="1"/>
      <protection hidden="1"/>
    </xf>
    <xf numFmtId="0" fontId="10" fillId="10" borderId="9" xfId="17" applyFont="1" applyFill="1" applyBorder="1" applyAlignment="1" applyProtection="1">
      <alignment horizontal="center" vertical="center" wrapText="1" shrinkToFit="1"/>
      <protection hidden="1"/>
    </xf>
    <xf numFmtId="0" fontId="10" fillId="10" borderId="77" xfId="17" applyFont="1" applyFill="1" applyBorder="1" applyAlignment="1" applyProtection="1">
      <alignment horizontal="center" vertical="center" wrapText="1" shrinkToFit="1"/>
      <protection hidden="1"/>
    </xf>
    <xf numFmtId="0" fontId="10" fillId="10" borderId="14" xfId="17" applyFont="1" applyFill="1" applyBorder="1" applyAlignment="1" applyProtection="1">
      <alignment horizontal="center" vertical="center" wrapText="1" shrinkToFit="1"/>
      <protection hidden="1"/>
    </xf>
    <xf numFmtId="0" fontId="10" fillId="0" borderId="36" xfId="17" applyFont="1" applyBorder="1" applyAlignment="1" applyProtection="1">
      <alignment horizontal="left" vertical="top" wrapText="1"/>
      <protection hidden="1"/>
    </xf>
    <xf numFmtId="0" fontId="0" fillId="0" borderId="23" xfId="0" applyBorder="1" applyAlignment="1">
      <alignment horizontal="left" vertical="top" wrapText="1"/>
    </xf>
    <xf numFmtId="0" fontId="0" fillId="0" borderId="40" xfId="0" applyBorder="1" applyAlignment="1">
      <alignment horizontal="left" vertical="top" wrapText="1"/>
    </xf>
    <xf numFmtId="0" fontId="10" fillId="10" borderId="95" xfId="17" applyFont="1" applyFill="1" applyBorder="1" applyAlignment="1" applyProtection="1">
      <alignment horizontal="center" vertical="center" wrapText="1" shrinkToFit="1" readingOrder="1"/>
      <protection hidden="1"/>
    </xf>
    <xf numFmtId="0" fontId="10" fillId="10" borderId="23" xfId="17" applyFont="1" applyFill="1" applyBorder="1" applyAlignment="1" applyProtection="1">
      <alignment horizontal="center" vertical="center" shrinkToFit="1" readingOrder="1"/>
      <protection hidden="1"/>
    </xf>
    <xf numFmtId="0" fontId="10" fillId="10" borderId="96" xfId="17" applyFont="1" applyFill="1" applyBorder="1" applyAlignment="1" applyProtection="1">
      <alignment horizontal="center" vertical="center" shrinkToFit="1" readingOrder="1"/>
      <protection hidden="1"/>
    </xf>
    <xf numFmtId="0" fontId="10" fillId="0" borderId="5" xfId="17" applyFont="1" applyBorder="1" applyAlignment="1" applyProtection="1">
      <alignment horizontal="center" vertical="center" shrinkToFit="1"/>
      <protection locked="0"/>
    </xf>
    <xf numFmtId="0" fontId="10" fillId="0" borderId="7" xfId="17" applyFont="1" applyBorder="1" applyAlignment="1" applyProtection="1">
      <alignment horizontal="center" vertical="center" shrinkToFit="1"/>
      <protection locked="0"/>
    </xf>
    <xf numFmtId="43" fontId="10" fillId="0" borderId="17" xfId="3" applyNumberFormat="1" applyFont="1" applyBorder="1" applyAlignment="1" applyProtection="1">
      <alignment horizontal="right" vertical="center" shrinkToFit="1"/>
      <protection locked="0"/>
    </xf>
    <xf numFmtId="43" fontId="10" fillId="0" borderId="5" xfId="3" applyNumberFormat="1" applyFont="1" applyBorder="1" applyAlignment="1" applyProtection="1">
      <alignment horizontal="right" vertical="center" shrinkToFit="1"/>
      <protection hidden="1"/>
    </xf>
    <xf numFmtId="43" fontId="10" fillId="0" borderId="58" xfId="3" applyNumberFormat="1" applyFont="1" applyBorder="1" applyAlignment="1" applyProtection="1">
      <alignment horizontal="right" vertical="center" shrinkToFit="1"/>
      <protection hidden="1"/>
    </xf>
    <xf numFmtId="43" fontId="10" fillId="0" borderId="26" xfId="3" applyNumberFormat="1" applyFont="1" applyBorder="1" applyAlignment="1" applyProtection="1">
      <alignment horizontal="right" vertical="center" shrinkToFit="1"/>
      <protection hidden="1"/>
    </xf>
    <xf numFmtId="0" fontId="15" fillId="10" borderId="17" xfId="17" applyFont="1" applyFill="1" applyBorder="1" applyAlignment="1" applyProtection="1">
      <alignment horizontal="center" vertical="center" wrapText="1"/>
      <protection hidden="1"/>
    </xf>
    <xf numFmtId="43" fontId="10" fillId="0" borderId="5" xfId="3" applyNumberFormat="1" applyFont="1" applyFill="1" applyBorder="1" applyAlignment="1" applyProtection="1">
      <alignment horizontal="right" vertical="center" shrinkToFit="1"/>
      <protection locked="0"/>
    </xf>
    <xf numFmtId="43" fontId="10" fillId="0" borderId="58" xfId="3" applyNumberFormat="1" applyFont="1" applyFill="1" applyBorder="1" applyAlignment="1" applyProtection="1">
      <alignment horizontal="right" vertical="center" shrinkToFit="1"/>
      <protection locked="0"/>
    </xf>
    <xf numFmtId="43" fontId="10" fillId="0" borderId="7" xfId="3" applyNumberFormat="1" applyFont="1" applyFill="1" applyBorder="1" applyAlignment="1" applyProtection="1">
      <alignment horizontal="right" vertical="center" shrinkToFit="1"/>
      <protection locked="0"/>
    </xf>
    <xf numFmtId="43" fontId="10" fillId="0" borderId="5" xfId="3" applyNumberFormat="1" applyFont="1" applyBorder="1" applyAlignment="1" applyProtection="1">
      <alignment horizontal="right" vertical="center" shrinkToFit="1"/>
      <protection locked="0"/>
    </xf>
    <xf numFmtId="43" fontId="10" fillId="0" borderId="58" xfId="3" applyNumberFormat="1" applyFont="1" applyBorder="1" applyAlignment="1" applyProtection="1">
      <alignment horizontal="right" vertical="center" shrinkToFit="1"/>
      <protection locked="0"/>
    </xf>
    <xf numFmtId="43" fontId="10" fillId="0" borderId="7" xfId="3" applyNumberFormat="1" applyFont="1" applyBorder="1" applyAlignment="1" applyProtection="1">
      <alignment horizontal="right" vertical="center" shrinkToFit="1"/>
      <protection locked="0"/>
    </xf>
    <xf numFmtId="49" fontId="10" fillId="10" borderId="17" xfId="17" applyNumberFormat="1" applyFont="1" applyFill="1" applyBorder="1" applyAlignment="1" applyProtection="1">
      <alignment horizontal="center" vertical="center" shrinkToFit="1"/>
      <protection hidden="1"/>
    </xf>
    <xf numFmtId="0" fontId="10" fillId="10" borderId="80" xfId="17" applyFont="1" applyFill="1" applyBorder="1" applyAlignment="1" applyProtection="1">
      <alignment horizontal="center" vertical="center" shrinkToFit="1"/>
      <protection hidden="1"/>
    </xf>
    <xf numFmtId="0" fontId="10" fillId="10" borderId="59" xfId="17" applyFont="1" applyFill="1" applyBorder="1" applyAlignment="1" applyProtection="1">
      <alignment horizontal="center" vertical="center" shrinkToFit="1"/>
      <protection hidden="1"/>
    </xf>
    <xf numFmtId="0" fontId="10" fillId="10" borderId="94" xfId="17" applyFont="1" applyFill="1" applyBorder="1" applyAlignment="1" applyProtection="1">
      <alignment horizontal="center" vertical="center" shrinkToFit="1"/>
      <protection hidden="1"/>
    </xf>
    <xf numFmtId="0" fontId="10" fillId="10" borderId="9" xfId="17" applyFont="1" applyFill="1" applyBorder="1" applyAlignment="1" applyProtection="1">
      <alignment horizontal="center" vertical="center" shrinkToFit="1"/>
      <protection hidden="1"/>
    </xf>
    <xf numFmtId="0" fontId="10" fillId="10" borderId="77" xfId="17" applyFont="1" applyFill="1" applyBorder="1" applyAlignment="1" applyProtection="1">
      <alignment horizontal="center" vertical="center" shrinkToFit="1"/>
      <protection hidden="1"/>
    </xf>
    <xf numFmtId="0" fontId="10" fillId="10" borderId="42" xfId="17" applyFont="1" applyFill="1" applyBorder="1" applyAlignment="1" applyProtection="1">
      <alignment horizontal="center" vertical="center" shrinkToFit="1"/>
      <protection hidden="1"/>
    </xf>
    <xf numFmtId="0" fontId="32" fillId="10" borderId="4" xfId="25" applyFont="1" applyFill="1" applyBorder="1" applyAlignment="1" applyProtection="1">
      <alignment horizontal="center" vertical="center"/>
      <protection hidden="1"/>
    </xf>
    <xf numFmtId="0" fontId="32" fillId="10" borderId="17" xfId="25" applyFont="1" applyFill="1" applyBorder="1" applyAlignment="1" applyProtection="1">
      <alignment horizontal="center" vertical="center"/>
      <protection hidden="1"/>
    </xf>
    <xf numFmtId="0" fontId="32" fillId="10" borderId="78" xfId="25" applyFont="1" applyFill="1" applyBorder="1" applyAlignment="1" applyProtection="1">
      <alignment horizontal="center" vertical="center"/>
      <protection hidden="1"/>
    </xf>
    <xf numFmtId="0" fontId="32" fillId="10" borderId="61" xfId="25" applyFont="1" applyFill="1" applyBorder="1" applyAlignment="1" applyProtection="1">
      <alignment horizontal="center" vertical="center"/>
      <protection hidden="1"/>
    </xf>
    <xf numFmtId="0" fontId="32" fillId="10" borderId="61" xfId="25" applyFont="1" applyFill="1" applyBorder="1" applyAlignment="1" applyProtection="1">
      <alignment horizontal="right" vertical="center" shrinkToFit="1"/>
      <protection hidden="1"/>
    </xf>
    <xf numFmtId="0" fontId="32" fillId="0" borderId="83" xfId="25" applyFont="1" applyBorder="1" applyAlignment="1" applyProtection="1">
      <alignment horizontal="left" vertical="center" shrinkToFit="1"/>
      <protection locked="0"/>
    </xf>
    <xf numFmtId="0" fontId="32" fillId="0" borderId="97" xfId="25" applyFont="1" applyBorder="1" applyAlignment="1" applyProtection="1">
      <alignment horizontal="left" vertical="center" shrinkToFit="1"/>
      <protection locked="0"/>
    </xf>
    <xf numFmtId="0" fontId="32" fillId="0" borderId="98" xfId="25" applyFont="1" applyBorder="1" applyAlignment="1" applyProtection="1">
      <alignment horizontal="left" vertical="center" shrinkToFit="1"/>
      <protection locked="0"/>
    </xf>
    <xf numFmtId="0" fontId="32" fillId="10" borderId="62" xfId="25" applyFont="1" applyFill="1" applyBorder="1" applyAlignment="1" applyProtection="1">
      <alignment horizontal="right" vertical="center" shrinkToFit="1"/>
      <protection hidden="1"/>
    </xf>
    <xf numFmtId="0" fontId="10" fillId="10" borderId="30" xfId="17" applyFont="1" applyFill="1" applyBorder="1" applyAlignment="1" applyProtection="1">
      <alignment horizontal="center" vertical="distributed" textRotation="255" wrapText="1" justifyLastLine="1"/>
      <protection hidden="1"/>
    </xf>
    <xf numFmtId="0" fontId="10" fillId="10" borderId="52" xfId="17" applyFont="1" applyFill="1" applyBorder="1" applyAlignment="1" applyProtection="1">
      <alignment horizontal="center" vertical="distributed" textRotation="255" wrapText="1" justifyLastLine="1"/>
      <protection hidden="1"/>
    </xf>
    <xf numFmtId="0" fontId="15" fillId="10" borderId="55" xfId="17" applyFont="1" applyFill="1" applyBorder="1" applyAlignment="1" applyProtection="1">
      <alignment horizontal="center" vertical="center" wrapText="1"/>
      <protection hidden="1"/>
    </xf>
    <xf numFmtId="0" fontId="15" fillId="10" borderId="55" xfId="17" applyFont="1" applyFill="1" applyBorder="1" applyAlignment="1" applyProtection="1">
      <alignment horizontal="center" vertical="center"/>
      <protection hidden="1"/>
    </xf>
    <xf numFmtId="0" fontId="11" fillId="11" borderId="0" xfId="17" applyFont="1" applyFill="1" applyAlignment="1" applyProtection="1">
      <alignment horizontal="left" vertical="top" wrapText="1"/>
      <protection hidden="1"/>
    </xf>
    <xf numFmtId="186" fontId="10" fillId="0" borderId="17" xfId="17" applyNumberFormat="1" applyFont="1" applyBorder="1" applyAlignment="1" applyProtection="1">
      <alignment horizontal="center" vertical="center" wrapText="1" justifyLastLine="1"/>
      <protection locked="0"/>
    </xf>
    <xf numFmtId="185" fontId="10" fillId="0" borderId="5" xfId="17" applyNumberFormat="1" applyFont="1" applyBorder="1" applyAlignment="1" applyProtection="1">
      <alignment horizontal="center" vertical="center" wrapText="1"/>
      <protection locked="0"/>
    </xf>
    <xf numFmtId="185" fontId="10" fillId="0" borderId="7" xfId="17" applyNumberFormat="1" applyFont="1" applyBorder="1" applyAlignment="1" applyProtection="1">
      <alignment horizontal="center" vertical="center" wrapText="1"/>
      <protection locked="0"/>
    </xf>
    <xf numFmtId="178" fontId="10" fillId="0" borderId="58" xfId="17" applyNumberFormat="1" applyFont="1" applyBorder="1" applyAlignment="1" applyProtection="1">
      <alignment horizontal="center" vertical="center" shrinkToFit="1"/>
      <protection locked="0"/>
    </xf>
    <xf numFmtId="178" fontId="10" fillId="0" borderId="7" xfId="17" applyNumberFormat="1" applyFont="1" applyBorder="1" applyAlignment="1" applyProtection="1">
      <alignment horizontal="center" vertical="center" shrinkToFit="1"/>
      <protection locked="0"/>
    </xf>
    <xf numFmtId="186" fontId="10" fillId="0" borderId="6" xfId="17" applyNumberFormat="1" applyFont="1" applyBorder="1" applyAlignment="1" applyProtection="1">
      <alignment horizontal="center" vertical="center" wrapText="1" justifyLastLine="1"/>
      <protection locked="0"/>
    </xf>
    <xf numFmtId="0" fontId="29" fillId="10" borderId="102" xfId="28" applyFill="1" applyBorder="1" applyAlignment="1" applyProtection="1">
      <alignment horizontal="center" vertical="center" shrinkToFit="1"/>
      <protection hidden="1"/>
    </xf>
    <xf numFmtId="0" fontId="29" fillId="10" borderId="103" xfId="28" applyFill="1" applyBorder="1" applyAlignment="1" applyProtection="1">
      <alignment horizontal="center" vertical="center" shrinkToFit="1"/>
      <protection hidden="1"/>
    </xf>
    <xf numFmtId="0" fontId="29" fillId="10" borderId="104" xfId="28" applyFill="1" applyBorder="1" applyAlignment="1" applyProtection="1">
      <alignment horizontal="center" vertical="center" shrinkToFit="1"/>
      <protection hidden="1"/>
    </xf>
    <xf numFmtId="0" fontId="10" fillId="0" borderId="58" xfId="0" applyFont="1" applyBorder="1" applyAlignment="1" applyProtection="1">
      <alignment horizontal="left" vertical="center" shrinkToFit="1"/>
      <protection locked="0"/>
    </xf>
    <xf numFmtId="0" fontId="10" fillId="0" borderId="26" xfId="0" applyFont="1" applyBorder="1" applyAlignment="1" applyProtection="1">
      <alignment horizontal="left" vertical="center" shrinkToFit="1"/>
      <protection locked="0"/>
    </xf>
    <xf numFmtId="0" fontId="10" fillId="0" borderId="9" xfId="17" applyFont="1" applyBorder="1" applyAlignment="1" applyProtection="1">
      <alignment horizontal="center" vertical="center" shrinkToFit="1"/>
      <protection locked="0"/>
    </xf>
    <xf numFmtId="0" fontId="10" fillId="0" borderId="77" xfId="17" applyFont="1" applyBorder="1" applyAlignment="1" applyProtection="1">
      <alignment horizontal="center" vertical="center" shrinkToFit="1"/>
      <protection locked="0"/>
    </xf>
    <xf numFmtId="0" fontId="40" fillId="0" borderId="58" xfId="0" applyFont="1" applyBorder="1" applyAlignment="1" applyProtection="1">
      <alignment horizontal="center" vertical="center" shrinkToFit="1"/>
      <protection hidden="1"/>
    </xf>
    <xf numFmtId="0" fontId="32" fillId="0" borderId="5" xfId="25" applyFont="1" applyBorder="1" applyAlignment="1" applyProtection="1">
      <alignment horizontal="left" vertical="top" wrapText="1"/>
      <protection locked="0"/>
    </xf>
    <xf numFmtId="0" fontId="32" fillId="0" borderId="58" xfId="25" applyFont="1" applyBorder="1" applyAlignment="1" applyProtection="1">
      <alignment horizontal="left" vertical="top" wrapText="1"/>
      <protection locked="0"/>
    </xf>
    <xf numFmtId="0" fontId="32" fillId="0" borderId="26" xfId="25" applyFont="1" applyBorder="1" applyAlignment="1" applyProtection="1">
      <alignment horizontal="left" vertical="top" wrapText="1"/>
      <protection locked="0"/>
    </xf>
    <xf numFmtId="180" fontId="10" fillId="0" borderId="5" xfId="17" applyNumberFormat="1" applyFont="1" applyBorder="1" applyAlignment="1" applyProtection="1">
      <alignment horizontal="center" vertical="center" shrinkToFit="1"/>
      <protection hidden="1"/>
    </xf>
    <xf numFmtId="180" fontId="10" fillId="0" borderId="58" xfId="17" applyNumberFormat="1" applyFont="1" applyBorder="1" applyAlignment="1" applyProtection="1">
      <alignment horizontal="center" vertical="center" shrinkToFit="1"/>
      <protection hidden="1"/>
    </xf>
    <xf numFmtId="180" fontId="10" fillId="0" borderId="26" xfId="17" applyNumberFormat="1" applyFont="1" applyBorder="1" applyAlignment="1" applyProtection="1">
      <alignment horizontal="center" vertical="center" shrinkToFit="1"/>
      <protection hidden="1"/>
    </xf>
    <xf numFmtId="180" fontId="10" fillId="0" borderId="7" xfId="17" applyNumberFormat="1" applyFont="1" applyBorder="1" applyAlignment="1" applyProtection="1">
      <alignment horizontal="center" vertical="center" shrinkToFit="1"/>
      <protection hidden="1"/>
    </xf>
    <xf numFmtId="0" fontId="32" fillId="0" borderId="66" xfId="25" applyFont="1" applyBorder="1" applyAlignment="1" applyProtection="1">
      <alignment horizontal="left" vertical="center" shrinkToFit="1"/>
      <protection locked="0"/>
    </xf>
    <xf numFmtId="0" fontId="32" fillId="0" borderId="105" xfId="25" applyFont="1" applyBorder="1" applyAlignment="1" applyProtection="1">
      <alignment horizontal="left" vertical="center" shrinkToFit="1"/>
      <protection locked="0"/>
    </xf>
    <xf numFmtId="0" fontId="32" fillId="0" borderId="106" xfId="25" applyFont="1" applyBorder="1" applyAlignment="1" applyProtection="1">
      <alignment horizontal="left" vertical="center" shrinkToFit="1"/>
      <protection locked="0"/>
    </xf>
    <xf numFmtId="0" fontId="32" fillId="10" borderId="62" xfId="25" applyFont="1" applyFill="1" applyBorder="1" applyAlignment="1" applyProtection="1">
      <alignment horizontal="center" vertical="center" shrinkToFit="1"/>
      <protection hidden="1"/>
    </xf>
    <xf numFmtId="49" fontId="32" fillId="0" borderId="73" xfId="25" applyNumberFormat="1" applyFont="1" applyBorder="1" applyAlignment="1" applyProtection="1">
      <alignment horizontal="center" vertical="center" shrinkToFit="1"/>
      <protection locked="0"/>
    </xf>
    <xf numFmtId="49" fontId="32" fillId="0" borderId="0" xfId="25" applyNumberFormat="1" applyFont="1" applyAlignment="1" applyProtection="1">
      <alignment horizontal="center" vertical="center" shrinkToFit="1"/>
      <protection locked="0"/>
    </xf>
    <xf numFmtId="49" fontId="32" fillId="0" borderId="107" xfId="25" applyNumberFormat="1" applyFont="1" applyBorder="1" applyAlignment="1" applyProtection="1">
      <alignment horizontal="center" vertical="center" shrinkToFit="1"/>
      <protection locked="0"/>
    </xf>
    <xf numFmtId="0" fontId="32" fillId="0" borderId="73" xfId="25" applyFont="1" applyBorder="1" applyAlignment="1" applyProtection="1">
      <alignment horizontal="left" vertical="center" shrinkToFit="1"/>
      <protection locked="0"/>
    </xf>
    <xf numFmtId="0" fontId="32" fillId="0" borderId="0" xfId="25" applyFont="1" applyAlignment="1" applyProtection="1">
      <alignment horizontal="left" vertical="center" shrinkToFit="1"/>
      <protection locked="0"/>
    </xf>
    <xf numFmtId="0" fontId="32" fillId="0" borderId="79" xfId="25" applyFont="1" applyBorder="1" applyAlignment="1" applyProtection="1">
      <alignment horizontal="left" vertical="center" shrinkToFit="1"/>
      <protection locked="0"/>
    </xf>
    <xf numFmtId="0" fontId="10" fillId="10" borderId="78" xfId="17" applyFont="1" applyFill="1" applyBorder="1" applyAlignment="1" applyProtection="1">
      <alignment horizontal="center" vertical="center" shrinkToFit="1"/>
      <protection hidden="1"/>
    </xf>
    <xf numFmtId="0" fontId="10" fillId="10" borderId="101" xfId="17" applyFont="1" applyFill="1" applyBorder="1" applyAlignment="1" applyProtection="1">
      <alignment horizontal="center" vertical="center" shrinkToFit="1" readingOrder="1"/>
      <protection hidden="1"/>
    </xf>
    <xf numFmtId="0" fontId="10" fillId="10" borderId="58" xfId="17" applyFont="1" applyFill="1" applyBorder="1" applyAlignment="1" applyProtection="1">
      <alignment horizontal="center" vertical="center" shrinkToFit="1" readingOrder="1"/>
      <protection hidden="1"/>
    </xf>
    <xf numFmtId="0" fontId="10" fillId="10" borderId="7" xfId="17" applyFont="1" applyFill="1" applyBorder="1" applyAlignment="1" applyProtection="1">
      <alignment horizontal="center" vertical="center" shrinkToFit="1" readingOrder="1"/>
      <protection hidden="1"/>
    </xf>
    <xf numFmtId="0" fontId="15" fillId="10" borderId="5" xfId="17" applyFont="1" applyFill="1" applyBorder="1" applyAlignment="1" applyProtection="1">
      <alignment horizontal="center" vertical="center" wrapText="1" justifyLastLine="1" readingOrder="1"/>
      <protection hidden="1"/>
    </xf>
    <xf numFmtId="0" fontId="15" fillId="10" borderId="58" xfId="17" applyFont="1" applyFill="1" applyBorder="1" applyAlignment="1" applyProtection="1">
      <alignment horizontal="center" vertical="center" wrapText="1" justifyLastLine="1" readingOrder="1"/>
      <protection hidden="1"/>
    </xf>
    <xf numFmtId="0" fontId="15" fillId="10" borderId="7" xfId="17" applyFont="1" applyFill="1" applyBorder="1" applyAlignment="1" applyProtection="1">
      <alignment horizontal="center" vertical="center" wrapText="1" justifyLastLine="1" readingOrder="1"/>
      <protection hidden="1"/>
    </xf>
    <xf numFmtId="0" fontId="10" fillId="10" borderId="101" xfId="17" applyFont="1" applyFill="1" applyBorder="1" applyAlignment="1" applyProtection="1">
      <alignment horizontal="center" vertical="center" shrinkToFit="1"/>
      <protection hidden="1"/>
    </xf>
    <xf numFmtId="0" fontId="11" fillId="0" borderId="0" xfId="0" applyFont="1" applyAlignment="1">
      <alignment vertical="top" wrapText="1"/>
    </xf>
    <xf numFmtId="0" fontId="0" fillId="0" borderId="0" xfId="0"/>
    <xf numFmtId="0" fontId="0" fillId="0" borderId="90" xfId="0" applyBorder="1"/>
    <xf numFmtId="0" fontId="41" fillId="0" borderId="0" xfId="0" applyFont="1" applyAlignment="1">
      <alignment horizontal="center" vertical="top"/>
    </xf>
    <xf numFmtId="0" fontId="10" fillId="0" borderId="0" xfId="0" applyFont="1" applyAlignment="1">
      <alignment vertical="top" wrapText="1"/>
    </xf>
    <xf numFmtId="0" fontId="10" fillId="0" borderId="0" xfId="0" applyFont="1"/>
    <xf numFmtId="49" fontId="10" fillId="0" borderId="0" xfId="0" applyNumberFormat="1" applyFont="1" applyAlignment="1">
      <alignment vertical="top" wrapText="1"/>
    </xf>
    <xf numFmtId="0" fontId="11" fillId="0" borderId="108" xfId="0" applyFont="1" applyBorder="1" applyAlignment="1">
      <alignment vertical="top" wrapText="1"/>
    </xf>
    <xf numFmtId="0" fontId="0" fillId="0" borderId="108" xfId="0" applyBorder="1"/>
    <xf numFmtId="0" fontId="0" fillId="0" borderId="109" xfId="0" applyBorder="1"/>
    <xf numFmtId="0" fontId="21" fillId="10" borderId="61" xfId="0" applyFont="1" applyFill="1" applyBorder="1" applyAlignment="1" applyProtection="1">
      <alignment horizontal="distributed" vertical="center" textRotation="255" wrapText="1" justifyLastLine="1"/>
      <protection hidden="1"/>
    </xf>
    <xf numFmtId="0" fontId="21" fillId="10" borderId="110" xfId="0" applyFont="1" applyFill="1" applyBorder="1" applyAlignment="1" applyProtection="1">
      <alignment horizontal="distributed" vertical="center" textRotation="255" wrapText="1" justifyLastLine="1"/>
      <protection hidden="1"/>
    </xf>
    <xf numFmtId="0" fontId="21" fillId="10" borderId="80" xfId="0" applyFont="1" applyFill="1" applyBorder="1" applyAlignment="1" applyProtection="1">
      <alignment horizontal="distributed" vertical="center" wrapText="1" justifyLastLine="1"/>
      <protection hidden="1"/>
    </xf>
    <xf numFmtId="0" fontId="21" fillId="10" borderId="37" xfId="0" applyFont="1" applyFill="1" applyBorder="1" applyAlignment="1" applyProtection="1">
      <alignment horizontal="distributed" vertical="center" wrapText="1" justifyLastLine="1"/>
      <protection hidden="1"/>
    </xf>
    <xf numFmtId="0" fontId="21" fillId="10" borderId="111" xfId="0" applyFont="1" applyFill="1" applyBorder="1" applyAlignment="1" applyProtection="1">
      <alignment horizontal="distributed" vertical="center" wrapText="1" justifyLastLine="1"/>
      <protection hidden="1"/>
    </xf>
    <xf numFmtId="0" fontId="21" fillId="10" borderId="112" xfId="0" applyFont="1" applyFill="1" applyBorder="1" applyAlignment="1" applyProtection="1">
      <alignment horizontal="distributed" vertical="center" wrapText="1" justifyLastLine="1"/>
      <protection hidden="1"/>
    </xf>
    <xf numFmtId="0" fontId="21" fillId="10" borderId="61" xfId="0" applyFont="1" applyFill="1" applyBorder="1" applyAlignment="1" applyProtection="1">
      <alignment horizontal="distributed" vertical="distributed" textRotation="255" wrapText="1" justifyLastLine="1"/>
      <protection hidden="1"/>
    </xf>
    <xf numFmtId="0" fontId="21" fillId="10" borderId="110" xfId="0" applyFont="1" applyFill="1" applyBorder="1" applyAlignment="1" applyProtection="1">
      <alignment horizontal="distributed" vertical="distributed" textRotation="255" wrapText="1" justifyLastLine="1"/>
      <protection hidden="1"/>
    </xf>
    <xf numFmtId="0" fontId="21" fillId="10" borderId="61" xfId="0" applyFont="1" applyFill="1" applyBorder="1" applyAlignment="1" applyProtection="1">
      <alignment horizontal="distributed" vertical="distributed" textRotation="255" justifyLastLine="1"/>
      <protection hidden="1"/>
    </xf>
    <xf numFmtId="0" fontId="21" fillId="10" borderId="110" xfId="0" applyFont="1" applyFill="1" applyBorder="1" applyAlignment="1" applyProtection="1">
      <alignment horizontal="distributed" vertical="distributed" textRotation="255" justifyLastLine="1"/>
      <protection hidden="1"/>
    </xf>
    <xf numFmtId="0" fontId="21" fillId="10" borderId="5" xfId="0" applyFont="1" applyFill="1" applyBorder="1" applyAlignment="1" applyProtection="1">
      <alignment horizontal="distributed" vertical="center" justifyLastLine="1"/>
      <protection hidden="1"/>
    </xf>
    <xf numFmtId="0" fontId="21" fillId="10" borderId="58" xfId="0" applyFont="1" applyFill="1" applyBorder="1" applyAlignment="1" applyProtection="1">
      <alignment horizontal="distributed" vertical="center" justifyLastLine="1"/>
      <protection hidden="1"/>
    </xf>
    <xf numFmtId="0" fontId="21" fillId="10" borderId="7" xfId="0" applyFont="1" applyFill="1" applyBorder="1" applyAlignment="1" applyProtection="1">
      <alignment horizontal="distributed" vertical="center" justifyLastLine="1"/>
      <protection hidden="1"/>
    </xf>
    <xf numFmtId="0" fontId="21" fillId="10" borderId="12" xfId="0" applyFont="1" applyFill="1" applyBorder="1" applyAlignment="1" applyProtection="1">
      <alignment horizontal="distributed" vertical="center" justifyLastLine="1"/>
      <protection hidden="1"/>
    </xf>
    <xf numFmtId="0" fontId="21" fillId="10" borderId="113" xfId="0" applyFont="1" applyFill="1" applyBorder="1" applyAlignment="1" applyProtection="1">
      <alignment horizontal="distributed" vertical="center" justifyLastLine="1"/>
      <protection hidden="1"/>
    </xf>
    <xf numFmtId="0" fontId="21" fillId="10" borderId="114" xfId="0" applyFont="1" applyFill="1" applyBorder="1" applyAlignment="1" applyProtection="1">
      <alignment horizontal="center" vertical="center" wrapText="1" justifyLastLine="1"/>
      <protection hidden="1"/>
    </xf>
    <xf numFmtId="0" fontId="21" fillId="10" borderId="63" xfId="0" applyFont="1" applyFill="1" applyBorder="1" applyAlignment="1" applyProtection="1">
      <alignment horizontal="center" vertical="center" wrapText="1" justifyLastLine="1"/>
      <protection hidden="1"/>
    </xf>
    <xf numFmtId="0" fontId="21" fillId="10" borderId="64" xfId="0" applyFont="1" applyFill="1" applyBorder="1" applyAlignment="1" applyProtection="1">
      <alignment horizontal="center" vertical="center" wrapText="1" justifyLastLine="1"/>
      <protection hidden="1"/>
    </xf>
    <xf numFmtId="0" fontId="21" fillId="10" borderId="73" xfId="0" applyFont="1" applyFill="1" applyBorder="1" applyAlignment="1" applyProtection="1">
      <alignment horizontal="center" vertical="center" wrapText="1" justifyLastLine="1"/>
      <protection hidden="1"/>
    </xf>
    <xf numFmtId="0" fontId="21" fillId="10" borderId="0" xfId="0" applyFont="1" applyFill="1" applyAlignment="1" applyProtection="1">
      <alignment horizontal="center" vertical="center" wrapText="1" justifyLastLine="1"/>
      <protection hidden="1"/>
    </xf>
    <xf numFmtId="0" fontId="21" fillId="10" borderId="107" xfId="0" applyFont="1" applyFill="1" applyBorder="1" applyAlignment="1" applyProtection="1">
      <alignment horizontal="center" vertical="center" wrapText="1" justifyLastLine="1"/>
      <protection hidden="1"/>
    </xf>
    <xf numFmtId="0" fontId="21" fillId="10" borderId="9" xfId="0" applyFont="1" applyFill="1" applyBorder="1" applyAlignment="1" applyProtection="1">
      <alignment horizontal="center" vertical="center" wrapText="1" justifyLastLine="1"/>
      <protection hidden="1"/>
    </xf>
    <xf numFmtId="0" fontId="21" fillId="10" borderId="77" xfId="0" applyFont="1" applyFill="1" applyBorder="1" applyAlignment="1" applyProtection="1">
      <alignment horizontal="center" vertical="center" wrapText="1" justifyLastLine="1"/>
      <protection hidden="1"/>
    </xf>
    <xf numFmtId="0" fontId="21" fillId="10" borderId="14" xfId="0" applyFont="1" applyFill="1" applyBorder="1" applyAlignment="1" applyProtection="1">
      <alignment horizontal="center" vertical="center" wrapText="1" justifyLastLine="1"/>
      <protection hidden="1"/>
    </xf>
    <xf numFmtId="0" fontId="21" fillId="0" borderId="73" xfId="0" applyFont="1" applyBorder="1" applyAlignment="1" applyProtection="1">
      <alignment horizontal="left" vertical="top" wrapText="1" justifyLastLine="1"/>
      <protection locked="0"/>
    </xf>
    <xf numFmtId="0" fontId="21" fillId="0" borderId="0" xfId="0" applyFont="1" applyAlignment="1" applyProtection="1">
      <alignment horizontal="left" vertical="top" wrapText="1" justifyLastLine="1"/>
      <protection locked="0"/>
    </xf>
    <xf numFmtId="0" fontId="21" fillId="0" borderId="107" xfId="0" applyFont="1" applyBorder="1" applyAlignment="1" applyProtection="1">
      <alignment horizontal="left" vertical="top" wrapText="1" justifyLastLine="1"/>
      <protection locked="0"/>
    </xf>
    <xf numFmtId="0" fontId="21" fillId="0" borderId="9" xfId="0" applyFont="1" applyBorder="1" applyAlignment="1" applyProtection="1">
      <alignment horizontal="left" vertical="top" wrapText="1" justifyLastLine="1"/>
      <protection locked="0"/>
    </xf>
    <xf numFmtId="0" fontId="21" fillId="0" borderId="77" xfId="0" applyFont="1" applyBorder="1" applyAlignment="1" applyProtection="1">
      <alignment horizontal="left" vertical="top" wrapText="1" justifyLastLine="1"/>
      <protection locked="0"/>
    </xf>
    <xf numFmtId="0" fontId="21" fillId="0" borderId="14" xfId="0" applyFont="1" applyBorder="1" applyAlignment="1" applyProtection="1">
      <alignment horizontal="left" vertical="top" wrapText="1" justifyLastLine="1"/>
      <protection locked="0"/>
    </xf>
    <xf numFmtId="0" fontId="21" fillId="10" borderId="80" xfId="0" applyFont="1" applyFill="1" applyBorder="1" applyAlignment="1" applyProtection="1">
      <alignment horizontal="center" vertical="center" wrapText="1" justifyLastLine="1"/>
      <protection hidden="1"/>
    </xf>
    <xf numFmtId="0" fontId="21" fillId="10" borderId="59" xfId="0" applyFont="1" applyFill="1" applyBorder="1" applyAlignment="1" applyProtection="1">
      <alignment horizontal="center" vertical="center" wrapText="1" justifyLastLine="1"/>
      <protection hidden="1"/>
    </xf>
    <xf numFmtId="0" fontId="21" fillId="10" borderId="37" xfId="0" applyFont="1" applyFill="1" applyBorder="1" applyAlignment="1" applyProtection="1">
      <alignment horizontal="center" vertical="center" wrapText="1" justifyLastLine="1"/>
      <protection hidden="1"/>
    </xf>
    <xf numFmtId="0" fontId="21" fillId="0" borderId="65" xfId="0" applyFont="1" applyBorder="1" applyAlignment="1" applyProtection="1">
      <alignment horizontal="left" vertical="center"/>
      <protection locked="0"/>
    </xf>
    <xf numFmtId="0" fontId="21" fillId="0" borderId="115" xfId="0" applyFont="1" applyBorder="1" applyAlignment="1" applyProtection="1">
      <alignment horizontal="left" vertical="center"/>
      <protection locked="0"/>
    </xf>
    <xf numFmtId="0" fontId="21" fillId="0" borderId="116" xfId="0" applyFont="1" applyBorder="1" applyAlignment="1" applyProtection="1">
      <alignment horizontal="left" vertical="center"/>
      <protection locked="0"/>
    </xf>
    <xf numFmtId="0" fontId="21" fillId="0" borderId="66" xfId="0" applyFont="1" applyBorder="1" applyAlignment="1" applyProtection="1">
      <alignment horizontal="left" vertical="center" wrapText="1"/>
      <protection locked="0"/>
    </xf>
    <xf numFmtId="0" fontId="21" fillId="0" borderId="105" xfId="0" applyFont="1" applyBorder="1" applyAlignment="1" applyProtection="1">
      <alignment horizontal="left" vertical="center" wrapText="1"/>
      <protection locked="0"/>
    </xf>
    <xf numFmtId="0" fontId="21" fillId="0" borderId="117" xfId="0" applyFont="1" applyBorder="1" applyAlignment="1" applyProtection="1">
      <alignment horizontal="left" vertical="center" wrapText="1"/>
      <protection locked="0"/>
    </xf>
    <xf numFmtId="49" fontId="21" fillId="0" borderId="118" xfId="0" applyNumberFormat="1" applyFont="1" applyBorder="1" applyAlignment="1" applyProtection="1">
      <alignment horizontal="center" vertical="center" wrapText="1"/>
      <protection hidden="1"/>
    </xf>
    <xf numFmtId="49" fontId="21" fillId="0" borderId="119" xfId="0" applyNumberFormat="1" applyFont="1" applyBorder="1" applyAlignment="1" applyProtection="1">
      <alignment horizontal="center" vertical="center" wrapText="1"/>
      <protection hidden="1"/>
    </xf>
    <xf numFmtId="49" fontId="21" fillId="0" borderId="120" xfId="0" applyNumberFormat="1" applyFont="1" applyBorder="1" applyAlignment="1" applyProtection="1">
      <alignment horizontal="center" vertical="center" wrapText="1"/>
      <protection hidden="1"/>
    </xf>
    <xf numFmtId="0" fontId="21" fillId="0" borderId="61" xfId="0"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121" xfId="0" applyFont="1" applyBorder="1" applyAlignment="1" applyProtection="1">
      <alignment horizontal="center" vertical="center"/>
      <protection hidden="1"/>
    </xf>
    <xf numFmtId="0" fontId="21" fillId="0" borderId="122" xfId="0" applyFont="1" applyBorder="1" applyAlignment="1" applyProtection="1">
      <alignment horizontal="center" vertical="center"/>
      <protection hidden="1"/>
    </xf>
    <xf numFmtId="0" fontId="21" fillId="0" borderId="123" xfId="0" applyFont="1" applyBorder="1" applyAlignment="1" applyProtection="1">
      <alignment horizontal="center" vertical="center"/>
      <protection hidden="1"/>
    </xf>
    <xf numFmtId="0" fontId="21" fillId="0" borderId="124" xfId="0" applyFont="1" applyBorder="1" applyAlignment="1" applyProtection="1">
      <alignment horizontal="center" vertical="center"/>
      <protection hidden="1"/>
    </xf>
    <xf numFmtId="0" fontId="21" fillId="0" borderId="125" xfId="0" applyFont="1" applyBorder="1" applyAlignment="1" applyProtection="1">
      <alignment horizontal="center" vertical="center"/>
      <protection hidden="1"/>
    </xf>
    <xf numFmtId="0" fontId="21" fillId="0" borderId="126" xfId="0" applyFont="1" applyBorder="1" applyAlignment="1" applyProtection="1">
      <alignment horizontal="center" vertical="center"/>
      <protection hidden="1"/>
    </xf>
    <xf numFmtId="0" fontId="21" fillId="0" borderId="71" xfId="0" applyFont="1" applyBorder="1" applyAlignment="1" applyProtection="1">
      <alignment horizontal="left" vertical="center"/>
      <protection locked="0"/>
    </xf>
    <xf numFmtId="0" fontId="21" fillId="0" borderId="75" xfId="0" applyFont="1" applyBorder="1" applyAlignment="1" applyProtection="1">
      <alignment horizontal="left" vertical="center"/>
      <protection locked="0"/>
    </xf>
    <xf numFmtId="0" fontId="21" fillId="0" borderId="127" xfId="0" applyFont="1" applyBorder="1" applyAlignment="1" applyProtection="1">
      <alignment horizontal="left" vertical="center"/>
      <protection locked="0"/>
    </xf>
    <xf numFmtId="43" fontId="21" fillId="0" borderId="128" xfId="3" applyNumberFormat="1" applyFont="1" applyFill="1" applyBorder="1" applyAlignment="1" applyProtection="1">
      <alignment vertical="center" shrinkToFit="1"/>
      <protection hidden="1"/>
    </xf>
    <xf numFmtId="43" fontId="21" fillId="0" borderId="81" xfId="3" applyNumberFormat="1" applyFont="1" applyFill="1" applyBorder="1" applyAlignment="1" applyProtection="1">
      <alignment vertical="center" shrinkToFit="1"/>
      <protection hidden="1"/>
    </xf>
    <xf numFmtId="0" fontId="21" fillId="10" borderId="83" xfId="0" applyFont="1" applyFill="1" applyBorder="1" applyAlignment="1" applyProtection="1">
      <alignment horizontal="left" vertical="center" wrapText="1"/>
      <protection hidden="1"/>
    </xf>
    <xf numFmtId="0" fontId="21" fillId="10" borderId="129" xfId="0" applyFont="1" applyFill="1" applyBorder="1" applyAlignment="1" applyProtection="1">
      <alignment horizontal="left" vertical="center" wrapText="1"/>
      <protection hidden="1"/>
    </xf>
    <xf numFmtId="0" fontId="21" fillId="0" borderId="130" xfId="0" applyFont="1" applyBorder="1" applyAlignment="1" applyProtection="1">
      <alignment horizontal="center" vertical="center"/>
      <protection hidden="1"/>
    </xf>
    <xf numFmtId="0" fontId="21" fillId="0" borderId="61" xfId="0" applyFont="1" applyBorder="1" applyAlignment="1" applyProtection="1">
      <alignment horizontal="center" vertical="center" shrinkToFit="1"/>
      <protection hidden="1"/>
    </xf>
    <xf numFmtId="0" fontId="21" fillId="0" borderId="62" xfId="0" applyFont="1" applyBorder="1" applyAlignment="1" applyProtection="1">
      <alignment horizontal="center" vertical="center" shrinkToFit="1"/>
      <protection hidden="1"/>
    </xf>
    <xf numFmtId="0" fontId="21" fillId="0" borderId="46" xfId="0" applyFont="1" applyBorder="1" applyAlignment="1" applyProtection="1">
      <alignment horizontal="center" vertical="center" shrinkToFit="1"/>
      <protection hidden="1"/>
    </xf>
    <xf numFmtId="43" fontId="21" fillId="0" borderId="128" xfId="3" applyNumberFormat="1" applyFont="1" applyFill="1" applyBorder="1" applyAlignment="1" applyProtection="1">
      <alignment horizontal="right" vertical="center" shrinkToFit="1"/>
      <protection locked="0"/>
    </xf>
    <xf numFmtId="43" fontId="21" fillId="0" borderId="81" xfId="3" applyNumberFormat="1" applyFont="1" applyFill="1" applyBorder="1" applyAlignment="1" applyProtection="1">
      <alignment horizontal="right" vertical="center" shrinkToFit="1"/>
      <protection locked="0"/>
    </xf>
    <xf numFmtId="0" fontId="21" fillId="0" borderId="131" xfId="0" applyFont="1" applyBorder="1" applyAlignment="1" applyProtection="1">
      <alignment horizontal="center" vertical="center"/>
      <protection hidden="1"/>
    </xf>
    <xf numFmtId="0" fontId="21" fillId="0" borderId="132" xfId="0" applyFont="1" applyBorder="1" applyAlignment="1" applyProtection="1">
      <alignment horizontal="center" vertical="center"/>
      <protection hidden="1"/>
    </xf>
    <xf numFmtId="0" fontId="21" fillId="0" borderId="133" xfId="0" applyFont="1" applyBorder="1" applyAlignment="1" applyProtection="1">
      <alignment horizontal="center" vertical="center"/>
      <protection hidden="1"/>
    </xf>
    <xf numFmtId="0" fontId="21" fillId="0" borderId="134" xfId="0" applyFont="1" applyBorder="1" applyAlignment="1" applyProtection="1">
      <alignment horizontal="center" vertical="center"/>
      <protection hidden="1"/>
    </xf>
    <xf numFmtId="0" fontId="21" fillId="0" borderId="135" xfId="0" applyFont="1" applyBorder="1" applyAlignment="1" applyProtection="1">
      <alignment horizontal="center" vertical="center"/>
      <protection hidden="1"/>
    </xf>
    <xf numFmtId="0" fontId="21" fillId="0" borderId="136" xfId="0" applyFont="1" applyBorder="1" applyAlignment="1" applyProtection="1">
      <alignment horizontal="center" vertical="center"/>
      <protection hidden="1"/>
    </xf>
    <xf numFmtId="0" fontId="21" fillId="0" borderId="137" xfId="0" applyFont="1" applyBorder="1" applyAlignment="1" applyProtection="1">
      <alignment horizontal="center" vertical="center"/>
      <protection hidden="1"/>
    </xf>
    <xf numFmtId="0" fontId="21" fillId="0" borderId="0" xfId="0" applyFont="1" applyAlignment="1" applyProtection="1">
      <alignment horizontal="left" vertical="center" wrapText="1"/>
      <protection hidden="1"/>
    </xf>
    <xf numFmtId="0" fontId="21" fillId="0" borderId="138" xfId="0" applyFont="1" applyBorder="1" applyAlignment="1" applyProtection="1">
      <alignment horizontal="center" vertical="center"/>
      <protection hidden="1"/>
    </xf>
    <xf numFmtId="0" fontId="21" fillId="0" borderId="139" xfId="0" applyFont="1" applyBorder="1" applyAlignment="1" applyProtection="1">
      <alignment horizontal="center" vertical="center"/>
      <protection hidden="1"/>
    </xf>
    <xf numFmtId="0" fontId="21" fillId="0" borderId="140" xfId="0" applyFont="1" applyBorder="1" applyAlignment="1" applyProtection="1">
      <alignment horizontal="center" vertical="center"/>
      <protection hidden="1"/>
    </xf>
    <xf numFmtId="49" fontId="21" fillId="0" borderId="141" xfId="0" applyNumberFormat="1" applyFont="1" applyBorder="1" applyAlignment="1" applyProtection="1">
      <alignment horizontal="center" vertical="center"/>
      <protection locked="0"/>
    </xf>
    <xf numFmtId="49" fontId="21" fillId="0" borderId="142" xfId="0" applyNumberFormat="1" applyFont="1" applyBorder="1" applyAlignment="1" applyProtection="1">
      <alignment horizontal="center" vertical="center"/>
      <protection locked="0"/>
    </xf>
    <xf numFmtId="43" fontId="21" fillId="0" borderId="110" xfId="3" applyNumberFormat="1" applyFont="1" applyFill="1" applyBorder="1" applyAlignment="1" applyProtection="1">
      <alignment vertical="center" shrinkToFit="1"/>
      <protection hidden="1"/>
    </xf>
    <xf numFmtId="9" fontId="21" fillId="10" borderId="143" xfId="0" applyNumberFormat="1" applyFont="1" applyFill="1" applyBorder="1" applyAlignment="1" applyProtection="1">
      <alignment horizontal="right" vertical="center" wrapText="1"/>
      <protection hidden="1"/>
    </xf>
    <xf numFmtId="9" fontId="21" fillId="10" borderId="144" xfId="0" applyNumberFormat="1" applyFont="1" applyFill="1" applyBorder="1" applyAlignment="1" applyProtection="1">
      <alignment horizontal="right" vertical="center" wrapText="1"/>
      <protection hidden="1"/>
    </xf>
    <xf numFmtId="49" fontId="21" fillId="0" borderId="72"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21" fillId="0" borderId="70" xfId="0" applyNumberFormat="1" applyFont="1" applyBorder="1" applyAlignment="1" applyProtection="1">
      <alignment horizontal="center" vertical="center"/>
      <protection locked="0"/>
    </xf>
    <xf numFmtId="49" fontId="21" fillId="0" borderId="145" xfId="0" applyNumberFormat="1" applyFont="1" applyBorder="1" applyAlignment="1" applyProtection="1">
      <alignment horizontal="center" vertical="center"/>
      <protection locked="0"/>
    </xf>
    <xf numFmtId="43" fontId="21" fillId="0" borderId="110" xfId="3" applyNumberFormat="1" applyFont="1" applyFill="1" applyBorder="1" applyAlignment="1" applyProtection="1">
      <alignment horizontal="right" vertical="center" shrinkToFit="1"/>
      <protection locked="0"/>
    </xf>
    <xf numFmtId="9" fontId="21" fillId="10" borderId="146" xfId="0" applyNumberFormat="1" applyFont="1" applyFill="1" applyBorder="1" applyAlignment="1" applyProtection="1">
      <alignment horizontal="right" vertical="center" wrapText="1"/>
      <protection hidden="1"/>
    </xf>
    <xf numFmtId="49" fontId="21" fillId="0" borderId="73" xfId="0" applyNumberFormat="1" applyFont="1" applyBorder="1" applyAlignment="1" applyProtection="1">
      <alignment horizontal="center" vertical="center"/>
      <protection locked="0"/>
    </xf>
    <xf numFmtId="49" fontId="21" fillId="0" borderId="71" xfId="0" applyNumberFormat="1" applyFont="1" applyBorder="1" applyAlignment="1" applyProtection="1">
      <alignment horizontal="center" vertical="center"/>
      <protection locked="0"/>
    </xf>
    <xf numFmtId="43" fontId="21" fillId="0" borderId="46" xfId="3" applyNumberFormat="1" applyFont="1" applyFill="1" applyBorder="1" applyAlignment="1" applyProtection="1">
      <alignment horizontal="right" vertical="center" shrinkToFit="1"/>
      <protection locked="0"/>
    </xf>
    <xf numFmtId="43" fontId="21" fillId="0" borderId="46" xfId="3" applyNumberFormat="1" applyFont="1" applyFill="1" applyBorder="1" applyAlignment="1" applyProtection="1">
      <alignment vertical="center" shrinkToFit="1"/>
      <protection hidden="1"/>
    </xf>
    <xf numFmtId="0" fontId="0" fillId="0" borderId="0" xfId="0" applyProtection="1">
      <protection hidden="1"/>
    </xf>
    <xf numFmtId="0" fontId="12" fillId="0" borderId="0" xfId="0" applyFont="1" applyAlignment="1" applyProtection="1">
      <alignment horizontal="left"/>
      <protection hidden="1"/>
    </xf>
    <xf numFmtId="0" fontId="0" fillId="0" borderId="0" xfId="0" applyAlignment="1" applyProtection="1">
      <alignment horizontal="left" wrapText="1"/>
      <protection hidden="1"/>
    </xf>
    <xf numFmtId="0" fontId="3" fillId="0" borderId="0" xfId="0" applyFont="1" applyAlignment="1" applyProtection="1">
      <alignment horizontal="left" wrapText="1"/>
      <protection hidden="1"/>
    </xf>
    <xf numFmtId="0" fontId="3" fillId="10" borderId="147" xfId="0" applyFont="1" applyFill="1" applyBorder="1" applyAlignment="1" applyProtection="1">
      <alignment horizontal="center" vertical="center" justifyLastLine="1"/>
      <protection hidden="1"/>
    </xf>
    <xf numFmtId="0" fontId="3" fillId="10" borderId="60" xfId="0" applyFont="1" applyFill="1" applyBorder="1" applyAlignment="1" applyProtection="1">
      <alignment horizontal="center" vertical="center" justifyLastLine="1"/>
      <protection hidden="1"/>
    </xf>
    <xf numFmtId="0" fontId="3" fillId="10" borderId="31" xfId="0" applyFont="1" applyFill="1" applyBorder="1" applyAlignment="1" applyProtection="1">
      <alignment horizontal="center" vertical="center" justifyLastLine="1"/>
      <protection hidden="1"/>
    </xf>
    <xf numFmtId="0" fontId="3" fillId="10" borderId="9" xfId="0" applyFont="1" applyFill="1" applyBorder="1" applyAlignment="1" applyProtection="1">
      <alignment horizontal="center" vertical="center" justifyLastLine="1"/>
      <protection hidden="1"/>
    </xf>
    <xf numFmtId="0" fontId="0" fillId="10" borderId="78" xfId="0" applyFill="1" applyBorder="1" applyAlignment="1" applyProtection="1">
      <alignment horizontal="center" vertical="center" wrapText="1" justifyLastLine="1"/>
      <protection hidden="1"/>
    </xf>
    <xf numFmtId="0" fontId="0" fillId="10" borderId="52" xfId="0" applyFill="1" applyBorder="1" applyAlignment="1" applyProtection="1">
      <alignment horizontal="center" vertical="center" wrapText="1" justifyLastLine="1"/>
      <protection hidden="1"/>
    </xf>
    <xf numFmtId="0" fontId="0" fillId="10" borderId="28" xfId="0" applyFill="1" applyBorder="1" applyAlignment="1" applyProtection="1">
      <alignment horizontal="center" vertical="center" wrapText="1" justifyLastLine="1"/>
      <protection hidden="1"/>
    </xf>
    <xf numFmtId="0" fontId="3" fillId="10" borderId="148" xfId="0" applyFont="1" applyFill="1" applyBorder="1" applyAlignment="1" applyProtection="1">
      <alignment horizontal="center" vertical="center" justifyLastLine="1"/>
      <protection hidden="1"/>
    </xf>
    <xf numFmtId="0" fontId="3" fillId="10" borderId="10" xfId="0" applyFont="1" applyFill="1" applyBorder="1" applyAlignment="1" applyProtection="1">
      <alignment horizontal="center" vertical="center" justifyLastLine="1"/>
      <protection hidden="1"/>
    </xf>
    <xf numFmtId="0" fontId="3" fillId="10" borderId="99" xfId="0" applyFont="1" applyFill="1" applyBorder="1" applyAlignment="1" applyProtection="1">
      <alignment horizontal="center" vertical="center" justifyLastLine="1"/>
      <protection hidden="1"/>
    </xf>
    <xf numFmtId="0" fontId="3" fillId="10" borderId="27" xfId="0" applyFont="1" applyFill="1" applyBorder="1" applyAlignment="1" applyProtection="1">
      <alignment horizontal="center" vertical="center" justifyLastLine="1"/>
      <protection hidden="1"/>
    </xf>
    <xf numFmtId="0" fontId="3" fillId="10" borderId="100" xfId="0" applyFont="1" applyFill="1" applyBorder="1" applyAlignment="1" applyProtection="1">
      <alignment horizontal="center" vertical="center" justifyLastLine="1"/>
      <protection hidden="1"/>
    </xf>
    <xf numFmtId="0" fontId="3" fillId="0" borderId="149" xfId="0" applyFont="1" applyBorder="1" applyAlignment="1" applyProtection="1">
      <alignment horizontal="center" vertical="top"/>
      <protection hidden="1"/>
    </xf>
    <xf numFmtId="0" fontId="3" fillId="0" borderId="150" xfId="0" applyFont="1" applyBorder="1" applyAlignment="1" applyProtection="1">
      <alignment horizontal="center" vertical="top"/>
      <protection hidden="1"/>
    </xf>
    <xf numFmtId="0" fontId="3" fillId="0" borderId="151" xfId="0" applyFont="1" applyBorder="1" applyAlignment="1" applyProtection="1">
      <alignment horizontal="center" vertical="top"/>
      <protection hidden="1"/>
    </xf>
    <xf numFmtId="0" fontId="3" fillId="0" borderId="152" xfId="0" applyFont="1" applyBorder="1" applyAlignment="1" applyProtection="1">
      <alignment horizontal="center" vertical="top"/>
      <protection hidden="1"/>
    </xf>
    <xf numFmtId="0" fontId="3" fillId="0" borderId="153" xfId="0" applyFont="1" applyBorder="1" applyAlignment="1" applyProtection="1">
      <alignment horizontal="center" vertical="top"/>
      <protection hidden="1"/>
    </xf>
    <xf numFmtId="0" fontId="3" fillId="0" borderId="154" xfId="0" applyFont="1" applyBorder="1" applyAlignment="1" applyProtection="1">
      <alignment horizontal="center" vertical="top"/>
      <protection hidden="1"/>
    </xf>
    <xf numFmtId="0" fontId="3" fillId="0" borderId="155" xfId="0" applyFont="1" applyBorder="1" applyAlignment="1" applyProtection="1">
      <alignment horizontal="center" vertical="top"/>
      <protection hidden="1"/>
    </xf>
    <xf numFmtId="0" fontId="3" fillId="0" borderId="156" xfId="0" applyFont="1" applyBorder="1" applyAlignment="1" applyProtection="1">
      <alignment horizontal="center" vertical="top"/>
      <protection hidden="1"/>
    </xf>
    <xf numFmtId="0" fontId="3" fillId="0" borderId="157" xfId="0" applyFont="1" applyBorder="1" applyAlignment="1" applyProtection="1">
      <alignment horizontal="center" vertical="top"/>
      <protection hidden="1"/>
    </xf>
    <xf numFmtId="0" fontId="0" fillId="0" borderId="17" xfId="0" applyBorder="1" applyAlignment="1">
      <alignment horizontal="center" vertical="center"/>
    </xf>
    <xf numFmtId="49" fontId="0" fillId="0" borderId="61" xfId="0" applyNumberFormat="1" applyBorder="1" applyAlignment="1">
      <alignment horizontal="center" vertical="center"/>
    </xf>
    <xf numFmtId="49" fontId="0" fillId="0" borderId="46" xfId="0" applyNumberFormat="1" applyBorder="1" applyAlignment="1">
      <alignment horizontal="center" vertical="center"/>
    </xf>
    <xf numFmtId="49" fontId="0" fillId="0" borderId="17" xfId="0" applyNumberFormat="1" applyBorder="1" applyAlignment="1">
      <alignment horizontal="center" vertical="center"/>
    </xf>
    <xf numFmtId="0" fontId="16" fillId="6" borderId="158" xfId="26" applyFont="1" applyFill="1" applyBorder="1" applyAlignment="1">
      <alignment horizontal="center" vertical="center" wrapText="1"/>
    </xf>
    <xf numFmtId="0" fontId="16" fillId="6" borderId="25" xfId="26" applyFont="1" applyFill="1" applyBorder="1" applyAlignment="1">
      <alignment horizontal="center" vertical="center" wrapText="1"/>
    </xf>
    <xf numFmtId="0" fontId="9" fillId="7" borderId="158" xfId="26" applyFont="1" applyFill="1" applyBorder="1" applyAlignment="1">
      <alignment horizontal="center" vertical="center" wrapText="1"/>
    </xf>
    <xf numFmtId="0" fontId="9" fillId="7" borderId="25" xfId="26" applyFont="1" applyFill="1" applyBorder="1" applyAlignment="1">
      <alignment horizontal="center" vertical="center" wrapText="1"/>
    </xf>
    <xf numFmtId="0" fontId="7" fillId="2" borderId="43" xfId="23" applyFont="1" applyFill="1" applyBorder="1" applyAlignment="1">
      <alignment horizontal="center" vertical="center" wrapText="1"/>
    </xf>
    <xf numFmtId="0" fontId="7" fillId="2" borderId="45" xfId="23" applyFont="1" applyFill="1" applyBorder="1" applyAlignment="1">
      <alignment horizontal="center" vertical="center"/>
    </xf>
    <xf numFmtId="0" fontId="7" fillId="2" borderId="24" xfId="23" applyFont="1" applyFill="1" applyBorder="1" applyAlignment="1">
      <alignment horizontal="center" vertical="center"/>
    </xf>
    <xf numFmtId="0" fontId="7" fillId="2" borderId="43" xfId="23" applyFont="1" applyFill="1" applyBorder="1" applyAlignment="1">
      <alignment horizontal="center" vertical="center"/>
    </xf>
    <xf numFmtId="0" fontId="30" fillId="7" borderId="158" xfId="15" applyFont="1" applyFill="1" applyBorder="1" applyAlignment="1">
      <alignment horizontal="center" vertical="center"/>
    </xf>
    <xf numFmtId="0" fontId="30" fillId="7" borderId="25" xfId="15" applyFont="1" applyFill="1" applyBorder="1" applyAlignment="1">
      <alignment horizontal="center" vertical="center"/>
    </xf>
    <xf numFmtId="0" fontId="27" fillId="6" borderId="43" xfId="0" applyFont="1" applyFill="1" applyBorder="1" applyAlignment="1">
      <alignment horizontal="center" vertical="center" wrapText="1"/>
    </xf>
    <xf numFmtId="0" fontId="27" fillId="6" borderId="24" xfId="0" applyFont="1" applyFill="1" applyBorder="1" applyAlignment="1">
      <alignment horizontal="center" vertical="center"/>
    </xf>
    <xf numFmtId="0" fontId="27" fillId="6" borderId="15"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6" fillId="7" borderId="48" xfId="23" applyFont="1" applyFill="1" applyBorder="1" applyAlignment="1">
      <alignment horizontal="center" vertical="center"/>
    </xf>
    <xf numFmtId="0" fontId="6" fillId="7" borderId="32" xfId="23" applyFont="1" applyFill="1" applyBorder="1" applyAlignment="1">
      <alignment horizontal="center" vertical="center"/>
    </xf>
    <xf numFmtId="0" fontId="30" fillId="7" borderId="48" xfId="15" applyFont="1" applyFill="1" applyBorder="1" applyAlignment="1">
      <alignment horizontal="center" vertical="center" wrapText="1"/>
    </xf>
    <xf numFmtId="0" fontId="30" fillId="7" borderId="99" xfId="15" applyFont="1" applyFill="1" applyBorder="1" applyAlignment="1">
      <alignment horizontal="center" vertical="center"/>
    </xf>
    <xf numFmtId="0" fontId="30" fillId="7" borderId="48" xfId="15" applyFont="1" applyFill="1" applyBorder="1" applyAlignment="1">
      <alignment horizontal="center" vertical="center"/>
    </xf>
    <xf numFmtId="0" fontId="30" fillId="7" borderId="32" xfId="15" applyFont="1" applyFill="1" applyBorder="1" applyAlignment="1">
      <alignment horizontal="center" vertical="center"/>
    </xf>
    <xf numFmtId="0" fontId="6" fillId="7" borderId="48" xfId="23" applyFont="1" applyFill="1" applyBorder="1" applyAlignment="1">
      <alignment horizontal="center" vertical="center" wrapText="1"/>
    </xf>
    <xf numFmtId="0" fontId="27" fillId="6" borderId="158" xfId="0" applyFont="1" applyFill="1" applyBorder="1" applyAlignment="1">
      <alignment horizontal="center" vertical="center" wrapText="1"/>
    </xf>
    <xf numFmtId="0" fontId="27" fillId="6" borderId="25" xfId="0" applyFont="1" applyFill="1" applyBorder="1" applyAlignment="1">
      <alignment horizontal="center" vertical="center" wrapText="1"/>
    </xf>
  </cellXfs>
  <cellStyles count="29">
    <cellStyle name="どちらでもない" xfId="1" builtinId="28"/>
    <cellStyle name="パーセント" xfId="2" builtinId="5"/>
    <cellStyle name="桁区切り" xfId="3" builtinId="6"/>
    <cellStyle name="桁区切り 2" xfId="4" xr:uid="{00000000-0005-0000-0000-000003000000}"/>
    <cellStyle name="桁区切り 2 2" xfId="5" xr:uid="{00000000-0005-0000-0000-000004000000}"/>
    <cellStyle name="桁区切り 2 2 2" xfId="6" xr:uid="{00000000-0005-0000-0000-000005000000}"/>
    <cellStyle name="桁区切り 2 3" xfId="7" xr:uid="{00000000-0005-0000-0000-000006000000}"/>
    <cellStyle name="桁区切り 3" xfId="8" xr:uid="{00000000-0005-0000-0000-000007000000}"/>
    <cellStyle name="桁区切り 4" xfId="9" xr:uid="{00000000-0005-0000-0000-000008000000}"/>
    <cellStyle name="桁区切り 5" xfId="10" xr:uid="{00000000-0005-0000-0000-000009000000}"/>
    <cellStyle name="桁区切り 7" xfId="11" xr:uid="{00000000-0005-0000-0000-00000A000000}"/>
    <cellStyle name="標準" xfId="0" builtinId="0"/>
    <cellStyle name="標準 10" xfId="12" xr:uid="{00000000-0005-0000-0000-00000C000000}"/>
    <cellStyle name="標準 2" xfId="13" xr:uid="{00000000-0005-0000-0000-00000D000000}"/>
    <cellStyle name="標準 2 2" xfId="14" xr:uid="{00000000-0005-0000-0000-00000E000000}"/>
    <cellStyle name="標準 2 2 2" xfId="15" xr:uid="{00000000-0005-0000-0000-00000F000000}"/>
    <cellStyle name="標準 2 3" xfId="16" xr:uid="{00000000-0005-0000-0000-000010000000}"/>
    <cellStyle name="標準 2 4" xfId="17" xr:uid="{00000000-0005-0000-0000-000011000000}"/>
    <cellStyle name="標準 2 5" xfId="18" xr:uid="{00000000-0005-0000-0000-000012000000}"/>
    <cellStyle name="標準 3" xfId="19" xr:uid="{00000000-0005-0000-0000-000013000000}"/>
    <cellStyle name="標準 4" xfId="20" xr:uid="{00000000-0005-0000-0000-000014000000}"/>
    <cellStyle name="標準 5" xfId="21" xr:uid="{00000000-0005-0000-0000-000015000000}"/>
    <cellStyle name="標準 6" xfId="22" xr:uid="{00000000-0005-0000-0000-000016000000}"/>
    <cellStyle name="標準 7" xfId="23" xr:uid="{00000000-0005-0000-0000-000017000000}"/>
    <cellStyle name="標準 8" xfId="24" xr:uid="{00000000-0005-0000-0000-000018000000}"/>
    <cellStyle name="標準 9" xfId="25" xr:uid="{00000000-0005-0000-0000-000019000000}"/>
    <cellStyle name="標準_20051111 貿一保険設備財等申込データ（佐久間修正版）" xfId="26" xr:uid="{00000000-0005-0000-0000-00001A000000}"/>
    <cellStyle name="標準_決済入力方法と保険料計算期間の整理20070306" xfId="27" xr:uid="{00000000-0005-0000-0000-00001B000000}"/>
    <cellStyle name="良い" xfId="28" builtinId="26"/>
  </cellStyles>
  <dxfs count="9">
    <dxf>
      <fill>
        <patternFill>
          <bgColor theme="0" tint="-0.14996795556505021"/>
        </patternFill>
      </fill>
    </dxf>
    <dxf>
      <font>
        <color theme="0"/>
      </font>
    </dxf>
    <dxf>
      <fill>
        <patternFill>
          <bgColor theme="0" tint="-0.14996795556505021"/>
        </patternFill>
      </fill>
    </dxf>
    <dxf>
      <font>
        <color theme="1"/>
      </font>
      <fill>
        <patternFill>
          <bgColor theme="4" tint="0.79998168889431442"/>
        </patternFill>
      </fill>
      <border>
        <left style="thin">
          <color indexed="64"/>
        </left>
        <right style="thin">
          <color indexed="64"/>
        </right>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AO38" lockText="1" noThreeD="1"/>
</file>

<file path=xl/ctrlProps/ctrlProp10.xml><?xml version="1.0" encoding="utf-8"?>
<formControlPr xmlns="http://schemas.microsoft.com/office/spreadsheetml/2009/9/main" objectType="CheckBox" fmlaLink="AJ38" lockText="1" noThreeD="1"/>
</file>

<file path=xl/ctrlProps/ctrlProp11.xml><?xml version="1.0" encoding="utf-8"?>
<formControlPr xmlns="http://schemas.microsoft.com/office/spreadsheetml/2009/9/main" objectType="CheckBox" fmlaLink="AN38" lockText="1" noThreeD="1"/>
</file>

<file path=xl/ctrlProps/ctrlProp12.xml><?xml version="1.0" encoding="utf-8"?>
<formControlPr xmlns="http://schemas.microsoft.com/office/spreadsheetml/2009/9/main" objectType="CheckBox" fmlaLink="AM38"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AG38" lockText="1" noThreeD="1"/>
</file>

<file path=xl/ctrlProps/ctrlProp3.xml><?xml version="1.0" encoding="utf-8"?>
<formControlPr xmlns="http://schemas.microsoft.com/office/spreadsheetml/2009/9/main" objectType="CheckBox" fmlaLink="$AD$15" lockText="1" noThreeD="1"/>
</file>

<file path=xl/ctrlProps/ctrlProp4.xml><?xml version="1.0" encoding="utf-8"?>
<formControlPr xmlns="http://schemas.microsoft.com/office/spreadsheetml/2009/9/main" objectType="CheckBox" fmlaLink="$AD$14"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L38" lockText="1" noThreeD="1"/>
</file>

<file path=xl/ctrlProps/ctrlProp7.xml><?xml version="1.0" encoding="utf-8"?>
<formControlPr xmlns="http://schemas.microsoft.com/office/spreadsheetml/2009/9/main" objectType="CheckBox" fmlaLink="AH38" lockText="1" noThreeD="1"/>
</file>

<file path=xl/ctrlProps/ctrlProp8.xml><?xml version="1.0" encoding="utf-8"?>
<formControlPr xmlns="http://schemas.microsoft.com/office/spreadsheetml/2009/9/main" objectType="CheckBox" fmlaLink="AK38" lockText="1" noThreeD="1"/>
</file>

<file path=xl/ctrlProps/ctrlProp9.xml><?xml version="1.0" encoding="utf-8"?>
<formControlPr xmlns="http://schemas.microsoft.com/office/spreadsheetml/2009/9/main" objectType="CheckBox" fmlaLink="AI3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190500</xdr:colOff>
          <xdr:row>37</xdr:row>
          <xdr:rowOff>180975</xdr:rowOff>
        </xdr:from>
        <xdr:to>
          <xdr:col>28</xdr:col>
          <xdr:colOff>161925</xdr:colOff>
          <xdr:row>37</xdr:row>
          <xdr:rowOff>428625</xdr:rowOff>
        </xdr:to>
        <xdr:sp macro="" textlink="">
          <xdr:nvSpPr>
            <xdr:cNvPr id="47107" name="IN1_OP_SONOTA" hidden="1">
              <a:extLst>
                <a:ext uri="{63B3BB69-23CF-44E3-9099-C40C66FF867C}">
                  <a14:compatExt spid="_x0000_s47107"/>
                </a:ext>
                <a:ext uri="{FF2B5EF4-FFF2-40B4-BE49-F238E27FC236}">
                  <a16:creationId xmlns:a16="http://schemas.microsoft.com/office/drawing/2014/main" id="{00000000-0008-0000-00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その他(詳細はその他欄に記入)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95250</xdr:rowOff>
        </xdr:from>
        <xdr:to>
          <xdr:col>4</xdr:col>
          <xdr:colOff>209550</xdr:colOff>
          <xdr:row>37</xdr:row>
          <xdr:rowOff>371475</xdr:rowOff>
        </xdr:to>
        <xdr:sp macro="" textlink="">
          <xdr:nvSpPr>
            <xdr:cNvPr id="47108" name="IN1_OP_NASI" hidden="1">
              <a:extLst>
                <a:ext uri="{63B3BB69-23CF-44E3-9099-C40C66FF867C}">
                  <a14:compatExt spid="_x0000_s47108"/>
                </a:ext>
                <a:ext uri="{FF2B5EF4-FFF2-40B4-BE49-F238E27FC236}">
                  <a16:creationId xmlns:a16="http://schemas.microsoft.com/office/drawing/2014/main" id="{00000000-0008-0000-00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30</xdr:col>
      <xdr:colOff>43295</xdr:colOff>
      <xdr:row>8</xdr:row>
      <xdr:rowOff>108762</xdr:rowOff>
    </xdr:from>
    <xdr:to>
      <xdr:col>30</xdr:col>
      <xdr:colOff>190500</xdr:colOff>
      <xdr:row>9</xdr:row>
      <xdr:rowOff>87925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7055160" y="250466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26</xdr:row>
      <xdr:rowOff>47114</xdr:rowOff>
    </xdr:from>
    <xdr:to>
      <xdr:col>30</xdr:col>
      <xdr:colOff>190500</xdr:colOff>
      <xdr:row>26</xdr:row>
      <xdr:rowOff>236484</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7244195" y="7000364"/>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29</xdr:row>
      <xdr:rowOff>20838</xdr:rowOff>
    </xdr:from>
    <xdr:to>
      <xdr:col>30</xdr:col>
      <xdr:colOff>190500</xdr:colOff>
      <xdr:row>29</xdr:row>
      <xdr:rowOff>210208</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7244195" y="8202813"/>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37</xdr:row>
      <xdr:rowOff>143123</xdr:rowOff>
    </xdr:from>
    <xdr:to>
      <xdr:col>30</xdr:col>
      <xdr:colOff>190500</xdr:colOff>
      <xdr:row>37</xdr:row>
      <xdr:rowOff>332493</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7055160" y="8188085"/>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40</xdr:row>
      <xdr:rowOff>62527</xdr:rowOff>
    </xdr:from>
    <xdr:to>
      <xdr:col>30</xdr:col>
      <xdr:colOff>190500</xdr:colOff>
      <xdr:row>41</xdr:row>
      <xdr:rowOff>2781</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7244195" y="10349527"/>
          <a:ext cx="147205" cy="1879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31</xdr:col>
      <xdr:colOff>3048000</xdr:colOff>
      <xdr:row>40</xdr:row>
      <xdr:rowOff>38100</xdr:rowOff>
    </xdr:from>
    <xdr:to>
      <xdr:col>46</xdr:col>
      <xdr:colOff>209550</xdr:colOff>
      <xdr:row>40</xdr:row>
      <xdr:rowOff>257175</xdr:rowOff>
    </xdr:to>
    <xdr:pic>
      <xdr:nvPicPr>
        <xdr:cNvPr id="47314" name="図 18">
          <a:extLst>
            <a:ext uri="{FF2B5EF4-FFF2-40B4-BE49-F238E27FC236}">
              <a16:creationId xmlns:a16="http://schemas.microsoft.com/office/drawing/2014/main" id="{00000000-0008-0000-0000-0000D2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0325" y="9001125"/>
          <a:ext cx="50196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43295</xdr:colOff>
      <xdr:row>33</xdr:row>
      <xdr:rowOff>27407</xdr:rowOff>
    </xdr:from>
    <xdr:to>
      <xdr:col>30</xdr:col>
      <xdr:colOff>190500</xdr:colOff>
      <xdr:row>34</xdr:row>
      <xdr:rowOff>0</xdr:rowOff>
    </xdr:to>
    <xdr:sp macro="" textlink="">
      <xdr:nvSpPr>
        <xdr:cNvPr id="25" name="左矢印 24">
          <a:extLst>
            <a:ext uri="{FF2B5EF4-FFF2-40B4-BE49-F238E27FC236}">
              <a16:creationId xmlns:a16="http://schemas.microsoft.com/office/drawing/2014/main" id="{00000000-0008-0000-0000-000019000000}"/>
            </a:ext>
          </a:extLst>
        </xdr:cNvPr>
        <xdr:cNvSpPr/>
      </xdr:nvSpPr>
      <xdr:spPr>
        <a:xfrm>
          <a:off x="7244195" y="8866607"/>
          <a:ext cx="147205" cy="172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67236</xdr:colOff>
      <xdr:row>12</xdr:row>
      <xdr:rowOff>0</xdr:rowOff>
    </xdr:from>
    <xdr:to>
      <xdr:col>14</xdr:col>
      <xdr:colOff>31939</xdr:colOff>
      <xdr:row>13</xdr:row>
      <xdr:rowOff>48745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12</xdr:row>
      <xdr:rowOff>0</xdr:rowOff>
    </xdr:from>
    <xdr:to>
      <xdr:col>14</xdr:col>
      <xdr:colOff>31939</xdr:colOff>
      <xdr:row>13</xdr:row>
      <xdr:rowOff>48745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16</xdr:row>
      <xdr:rowOff>219075</xdr:rowOff>
    </xdr:from>
    <xdr:to>
      <xdr:col>14</xdr:col>
      <xdr:colOff>31939</xdr:colOff>
      <xdr:row>18</xdr:row>
      <xdr:rowOff>20170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6286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27</xdr:col>
      <xdr:colOff>67236</xdr:colOff>
      <xdr:row>16</xdr:row>
      <xdr:rowOff>219075</xdr:rowOff>
    </xdr:from>
    <xdr:to>
      <xdr:col>28</xdr:col>
      <xdr:colOff>31939</xdr:colOff>
      <xdr:row>18</xdr:row>
      <xdr:rowOff>20170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49661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13</xdr:col>
          <xdr:colOff>19050</xdr:colOff>
          <xdr:row>14</xdr:row>
          <xdr:rowOff>85725</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0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142875</xdr:rowOff>
        </xdr:from>
        <xdr:to>
          <xdr:col>29</xdr:col>
          <xdr:colOff>0</xdr:colOff>
          <xdr:row>14</xdr:row>
          <xdr:rowOff>85725</xdr:rowOff>
        </xdr:to>
        <xdr:sp macro="" textlink="">
          <xdr:nvSpPr>
            <xdr:cNvPr id="47124" name="Check Box 20" descr="申込人に同じ" hidden="1">
              <a:extLst>
                <a:ext uri="{63B3BB69-23CF-44E3-9099-C40C66FF867C}">
                  <a14:compatExt spid="_x0000_s47124"/>
                </a:ext>
                <a:ext uri="{FF2B5EF4-FFF2-40B4-BE49-F238E27FC236}">
                  <a16:creationId xmlns:a16="http://schemas.microsoft.com/office/drawing/2014/main" id="{00000000-0008-0000-00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xdr:twoCellAnchor>
    <xdr:from>
      <xdr:col>17</xdr:col>
      <xdr:colOff>28575</xdr:colOff>
      <xdr:row>10</xdr:row>
      <xdr:rowOff>123826</xdr:rowOff>
    </xdr:from>
    <xdr:to>
      <xdr:col>28</xdr:col>
      <xdr:colOff>0</xdr:colOff>
      <xdr:row>12</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76700" y="3133726"/>
          <a:ext cx="2590800" cy="409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0070C0"/>
              </a:solidFill>
            </a:rPr>
            <a:t>※</a:t>
          </a:r>
          <a:r>
            <a:rPr kumimoji="1" lang="ja-JP" altLang="en-US" sz="800">
              <a:solidFill>
                <a:srgbClr val="0070C0"/>
              </a:solidFill>
            </a:rPr>
            <a:t>内諾の手続を要しなかった案件については内諾番号及び日付は記入不要です。</a:t>
          </a:r>
        </a:p>
      </xdr:txBody>
    </xdr:sp>
    <xdr:clientData/>
  </xdr:twoCellAnchor>
  <mc:AlternateContent xmlns:mc="http://schemas.openxmlformats.org/markup-compatibility/2006">
    <mc:Choice xmlns:a14="http://schemas.microsoft.com/office/drawing/2010/main" Requires="a14">
      <xdr:twoCellAnchor>
        <xdr:from>
          <xdr:col>24</xdr:col>
          <xdr:colOff>228600</xdr:colOff>
          <xdr:row>45</xdr:row>
          <xdr:rowOff>190500</xdr:rowOff>
        </xdr:from>
        <xdr:to>
          <xdr:col>27</xdr:col>
          <xdr:colOff>104775</xdr:colOff>
          <xdr:row>45</xdr:row>
          <xdr:rowOff>419100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0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47625</xdr:rowOff>
        </xdr:from>
        <xdr:to>
          <xdr:col>5</xdr:col>
          <xdr:colOff>161925</xdr:colOff>
          <xdr:row>40</xdr:row>
          <xdr:rowOff>257175</xdr:rowOff>
        </xdr:to>
        <xdr:sp macro="" textlink="">
          <xdr:nvSpPr>
            <xdr:cNvPr id="47136" name="OptionButton1" hidden="1">
              <a:extLst>
                <a:ext uri="{63B3BB69-23CF-44E3-9099-C40C66FF867C}">
                  <a14:compatExt spid="_x0000_s47136"/>
                </a:ext>
                <a:ext uri="{FF2B5EF4-FFF2-40B4-BE49-F238E27FC236}">
                  <a16:creationId xmlns:a16="http://schemas.microsoft.com/office/drawing/2014/main" id="{00000000-0008-0000-0000-000020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40</xdr:row>
          <xdr:rowOff>47625</xdr:rowOff>
        </xdr:from>
        <xdr:to>
          <xdr:col>7</xdr:col>
          <xdr:colOff>85725</xdr:colOff>
          <xdr:row>40</xdr:row>
          <xdr:rowOff>257175</xdr:rowOff>
        </xdr:to>
        <xdr:sp macro="" textlink="">
          <xdr:nvSpPr>
            <xdr:cNvPr id="47137" name="OptionButton2" hidden="1">
              <a:extLst>
                <a:ext uri="{63B3BB69-23CF-44E3-9099-C40C66FF867C}">
                  <a14:compatExt spid="_x0000_s47137"/>
                </a:ext>
                <a:ext uri="{FF2B5EF4-FFF2-40B4-BE49-F238E27FC236}">
                  <a16:creationId xmlns:a16="http://schemas.microsoft.com/office/drawing/2014/main" id="{00000000-0008-0000-0000-00002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38100</xdr:rowOff>
        </xdr:from>
        <xdr:to>
          <xdr:col>16</xdr:col>
          <xdr:colOff>104775</xdr:colOff>
          <xdr:row>30</xdr:row>
          <xdr:rowOff>238125</xdr:rowOff>
        </xdr:to>
        <xdr:sp macro="" textlink="">
          <xdr:nvSpPr>
            <xdr:cNvPr id="47138" name="OptionButton3" hidden="1">
              <a:extLst>
                <a:ext uri="{63B3BB69-23CF-44E3-9099-C40C66FF867C}">
                  <a14:compatExt spid="_x0000_s47138"/>
                </a:ext>
                <a:ext uri="{FF2B5EF4-FFF2-40B4-BE49-F238E27FC236}">
                  <a16:creationId xmlns:a16="http://schemas.microsoft.com/office/drawing/2014/main" id="{00000000-0008-0000-0000-00002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30</xdr:row>
          <xdr:rowOff>19050</xdr:rowOff>
        </xdr:from>
        <xdr:to>
          <xdr:col>28</xdr:col>
          <xdr:colOff>161925</xdr:colOff>
          <xdr:row>30</xdr:row>
          <xdr:rowOff>247650</xdr:rowOff>
        </xdr:to>
        <xdr:sp macro="" textlink="">
          <xdr:nvSpPr>
            <xdr:cNvPr id="47139" name="OptionButton4" hidden="1">
              <a:extLst>
                <a:ext uri="{63B3BB69-23CF-44E3-9099-C40C66FF867C}">
                  <a14:compatExt spid="_x0000_s47139"/>
                </a:ext>
                <a:ext uri="{FF2B5EF4-FFF2-40B4-BE49-F238E27FC236}">
                  <a16:creationId xmlns:a16="http://schemas.microsoft.com/office/drawing/2014/main" id="{00000000-0008-0000-0000-000023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180975</xdr:rowOff>
        </xdr:from>
        <xdr:to>
          <xdr:col>9</xdr:col>
          <xdr:colOff>47625</xdr:colOff>
          <xdr:row>37</xdr:row>
          <xdr:rowOff>409575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0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支出費用特約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9525</xdr:rowOff>
        </xdr:from>
        <xdr:to>
          <xdr:col>9</xdr:col>
          <xdr:colOff>104775</xdr:colOff>
          <xdr:row>37</xdr:row>
          <xdr:rowOff>200025</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0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追加特約書適用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37</xdr:row>
          <xdr:rowOff>0</xdr:rowOff>
        </xdr:from>
        <xdr:to>
          <xdr:col>20</xdr:col>
          <xdr:colOff>171450</xdr:colOff>
          <xdr:row>37</xdr:row>
          <xdr:rowOff>219075</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0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エスカレ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9525</xdr:rowOff>
        </xdr:from>
        <xdr:to>
          <xdr:col>13</xdr:col>
          <xdr:colOff>0</xdr:colOff>
          <xdr:row>37</xdr:row>
          <xdr:rowOff>228600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0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完成納期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9525</xdr:rowOff>
        </xdr:from>
        <xdr:to>
          <xdr:col>16</xdr:col>
          <xdr:colOff>219075</xdr:colOff>
          <xdr:row>37</xdr:row>
          <xdr:rowOff>228600</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0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LTSA</a:t>
              </a:r>
            </a:p>
          </xdr:txBody>
        </xdr:sp>
        <xdr:clientData/>
      </xdr:twoCellAnchor>
    </mc:Choice>
    <mc:Fallback/>
  </mc:AlternateContent>
  <xdr:twoCellAnchor>
    <xdr:from>
      <xdr:col>30</xdr:col>
      <xdr:colOff>43295</xdr:colOff>
      <xdr:row>38</xdr:row>
      <xdr:rowOff>97696</xdr:rowOff>
    </xdr:from>
    <xdr:to>
      <xdr:col>30</xdr:col>
      <xdr:colOff>190500</xdr:colOff>
      <xdr:row>38</xdr:row>
      <xdr:rowOff>287066</xdr:rowOff>
    </xdr:to>
    <xdr:sp macro="" textlink="">
      <xdr:nvSpPr>
        <xdr:cNvPr id="46" name="左矢印 45">
          <a:extLst>
            <a:ext uri="{FF2B5EF4-FFF2-40B4-BE49-F238E27FC236}">
              <a16:creationId xmlns:a16="http://schemas.microsoft.com/office/drawing/2014/main" id="{00000000-0008-0000-0000-00002E000000}"/>
            </a:ext>
          </a:extLst>
        </xdr:cNvPr>
        <xdr:cNvSpPr/>
      </xdr:nvSpPr>
      <xdr:spPr>
        <a:xfrm>
          <a:off x="6948920" y="8727346"/>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37</xdr:row>
          <xdr:rowOff>180975</xdr:rowOff>
        </xdr:from>
        <xdr:to>
          <xdr:col>21</xdr:col>
          <xdr:colOff>28575</xdr:colOff>
          <xdr:row>37</xdr:row>
          <xdr:rowOff>419100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0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EF格船後信用付保希望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180975</xdr:rowOff>
        </xdr:from>
        <xdr:to>
          <xdr:col>14</xdr:col>
          <xdr:colOff>85725</xdr:colOff>
          <xdr:row>37</xdr:row>
          <xdr:rowOff>419100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0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船後非常100%</a:t>
              </a:r>
            </a:p>
          </xdr:txBody>
        </xdr:sp>
        <xdr:clientData/>
      </xdr:twoCellAnchor>
    </mc:Choice>
    <mc:Fallback/>
  </mc:AlternateContent>
  <xdr:twoCellAnchor>
    <xdr:from>
      <xdr:col>30</xdr:col>
      <xdr:colOff>43295</xdr:colOff>
      <xdr:row>5</xdr:row>
      <xdr:rowOff>20838</xdr:rowOff>
    </xdr:from>
    <xdr:to>
      <xdr:col>30</xdr:col>
      <xdr:colOff>190500</xdr:colOff>
      <xdr:row>5</xdr:row>
      <xdr:rowOff>212482</xdr:rowOff>
    </xdr:to>
    <xdr:sp macro="" textlink="">
      <xdr:nvSpPr>
        <xdr:cNvPr id="51" name="左矢印 50">
          <a:extLst>
            <a:ext uri="{FF2B5EF4-FFF2-40B4-BE49-F238E27FC236}">
              <a16:creationId xmlns:a16="http://schemas.microsoft.com/office/drawing/2014/main" id="{00000000-0008-0000-0000-000033000000}"/>
            </a:ext>
          </a:extLst>
        </xdr:cNvPr>
        <xdr:cNvSpPr/>
      </xdr:nvSpPr>
      <xdr:spPr>
        <a:xfrm>
          <a:off x="7055160" y="90739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13</xdr:row>
      <xdr:rowOff>20838</xdr:rowOff>
    </xdr:from>
    <xdr:to>
      <xdr:col>30</xdr:col>
      <xdr:colOff>190500</xdr:colOff>
      <xdr:row>14</xdr:row>
      <xdr:rowOff>2</xdr:rowOff>
    </xdr:to>
    <xdr:sp macro="" textlink="">
      <xdr:nvSpPr>
        <xdr:cNvPr id="52" name="左矢印 51">
          <a:extLst>
            <a:ext uri="{FF2B5EF4-FFF2-40B4-BE49-F238E27FC236}">
              <a16:creationId xmlns:a16="http://schemas.microsoft.com/office/drawing/2014/main" id="{00000000-0008-0000-0000-000034000000}"/>
            </a:ext>
          </a:extLst>
        </xdr:cNvPr>
        <xdr:cNvSpPr/>
      </xdr:nvSpPr>
      <xdr:spPr>
        <a:xfrm>
          <a:off x="7055160" y="347914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18</xdr:row>
      <xdr:rowOff>57473</xdr:rowOff>
    </xdr:from>
    <xdr:to>
      <xdr:col>30</xdr:col>
      <xdr:colOff>190500</xdr:colOff>
      <xdr:row>19</xdr:row>
      <xdr:rowOff>183175</xdr:rowOff>
    </xdr:to>
    <xdr:sp macro="" textlink="">
      <xdr:nvSpPr>
        <xdr:cNvPr id="53" name="左矢印 52">
          <a:extLst>
            <a:ext uri="{FF2B5EF4-FFF2-40B4-BE49-F238E27FC236}">
              <a16:creationId xmlns:a16="http://schemas.microsoft.com/office/drawing/2014/main" id="{00000000-0008-0000-0000-000035000000}"/>
            </a:ext>
          </a:extLst>
        </xdr:cNvPr>
        <xdr:cNvSpPr/>
      </xdr:nvSpPr>
      <xdr:spPr>
        <a:xfrm>
          <a:off x="7055160" y="4578185"/>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20</xdr:row>
      <xdr:rowOff>28165</xdr:rowOff>
    </xdr:from>
    <xdr:to>
      <xdr:col>30</xdr:col>
      <xdr:colOff>190500</xdr:colOff>
      <xdr:row>21</xdr:row>
      <xdr:rowOff>29309</xdr:rowOff>
    </xdr:to>
    <xdr:sp macro="" textlink="">
      <xdr:nvSpPr>
        <xdr:cNvPr id="54" name="左矢印 53">
          <a:extLst>
            <a:ext uri="{FF2B5EF4-FFF2-40B4-BE49-F238E27FC236}">
              <a16:creationId xmlns:a16="http://schemas.microsoft.com/office/drawing/2014/main" id="{00000000-0008-0000-0000-000036000000}"/>
            </a:ext>
          </a:extLst>
        </xdr:cNvPr>
        <xdr:cNvSpPr/>
      </xdr:nvSpPr>
      <xdr:spPr>
        <a:xfrm>
          <a:off x="7055160" y="4805319"/>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39</xdr:row>
      <xdr:rowOff>39080</xdr:rowOff>
    </xdr:from>
    <xdr:to>
      <xdr:col>30</xdr:col>
      <xdr:colOff>190500</xdr:colOff>
      <xdr:row>40</xdr:row>
      <xdr:rowOff>2048</xdr:rowOff>
    </xdr:to>
    <xdr:sp macro="" textlink="">
      <xdr:nvSpPr>
        <xdr:cNvPr id="55" name="左矢印 54">
          <a:extLst>
            <a:ext uri="{FF2B5EF4-FFF2-40B4-BE49-F238E27FC236}">
              <a16:creationId xmlns:a16="http://schemas.microsoft.com/office/drawing/2014/main" id="{00000000-0008-0000-0000-000037000000}"/>
            </a:ext>
          </a:extLst>
        </xdr:cNvPr>
        <xdr:cNvSpPr/>
      </xdr:nvSpPr>
      <xdr:spPr>
        <a:xfrm>
          <a:off x="7055160" y="8838715"/>
          <a:ext cx="147205" cy="16079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45</xdr:row>
      <xdr:rowOff>70396</xdr:rowOff>
    </xdr:from>
    <xdr:to>
      <xdr:col>30</xdr:col>
      <xdr:colOff>190500</xdr:colOff>
      <xdr:row>45</xdr:row>
      <xdr:rowOff>275693</xdr:rowOff>
    </xdr:to>
    <xdr:sp macro="" textlink="">
      <xdr:nvSpPr>
        <xdr:cNvPr id="56" name="左矢印 55">
          <a:extLst>
            <a:ext uri="{FF2B5EF4-FFF2-40B4-BE49-F238E27FC236}">
              <a16:creationId xmlns:a16="http://schemas.microsoft.com/office/drawing/2014/main" id="{00000000-0008-0000-0000-000038000000}"/>
            </a:ext>
          </a:extLst>
        </xdr:cNvPr>
        <xdr:cNvSpPr/>
      </xdr:nvSpPr>
      <xdr:spPr>
        <a:xfrm>
          <a:off x="6948920" y="10900321"/>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41</xdr:row>
      <xdr:rowOff>1023311</xdr:rowOff>
    </xdr:from>
    <xdr:to>
      <xdr:col>30</xdr:col>
      <xdr:colOff>190500</xdr:colOff>
      <xdr:row>43</xdr:row>
      <xdr:rowOff>11064</xdr:rowOff>
    </xdr:to>
    <xdr:sp macro="" textlink="">
      <xdr:nvSpPr>
        <xdr:cNvPr id="57" name="左矢印 56">
          <a:extLst>
            <a:ext uri="{FF2B5EF4-FFF2-40B4-BE49-F238E27FC236}">
              <a16:creationId xmlns:a16="http://schemas.microsoft.com/office/drawing/2014/main" id="{00000000-0008-0000-0000-000039000000}"/>
            </a:ext>
          </a:extLst>
        </xdr:cNvPr>
        <xdr:cNvSpPr/>
      </xdr:nvSpPr>
      <xdr:spPr>
        <a:xfrm>
          <a:off x="7008969" y="10225289"/>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41</xdr:row>
      <xdr:rowOff>443528</xdr:rowOff>
    </xdr:from>
    <xdr:to>
      <xdr:col>30</xdr:col>
      <xdr:colOff>190500</xdr:colOff>
      <xdr:row>41</xdr:row>
      <xdr:rowOff>648825</xdr:rowOff>
    </xdr:to>
    <xdr:sp macro="" textlink="">
      <xdr:nvSpPr>
        <xdr:cNvPr id="58" name="左矢印 57">
          <a:extLst>
            <a:ext uri="{FF2B5EF4-FFF2-40B4-BE49-F238E27FC236}">
              <a16:creationId xmlns:a16="http://schemas.microsoft.com/office/drawing/2014/main" id="{00000000-0008-0000-0000-00003A000000}"/>
            </a:ext>
          </a:extLst>
        </xdr:cNvPr>
        <xdr:cNvSpPr/>
      </xdr:nvSpPr>
      <xdr:spPr>
        <a:xfrm>
          <a:off x="7008969" y="9645506"/>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104775</xdr:colOff>
          <xdr:row>57</xdr:row>
          <xdr:rowOff>123825</xdr:rowOff>
        </xdr:from>
        <xdr:to>
          <xdr:col>28</xdr:col>
          <xdr:colOff>85725</xdr:colOff>
          <xdr:row>59</xdr:row>
          <xdr:rowOff>38100</xdr:rowOff>
        </xdr:to>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0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63</xdr:row>
          <xdr:rowOff>85725</xdr:rowOff>
        </xdr:from>
        <xdr:to>
          <xdr:col>28</xdr:col>
          <xdr:colOff>66675</xdr:colOff>
          <xdr:row>64</xdr:row>
          <xdr:rowOff>114300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0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67</xdr:row>
          <xdr:rowOff>171450</xdr:rowOff>
        </xdr:from>
        <xdr:to>
          <xdr:col>28</xdr:col>
          <xdr:colOff>57150</xdr:colOff>
          <xdr:row>68</xdr:row>
          <xdr:rowOff>95250</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0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71</xdr:row>
          <xdr:rowOff>266700</xdr:rowOff>
        </xdr:from>
        <xdr:to>
          <xdr:col>28</xdr:col>
          <xdr:colOff>66675</xdr:colOff>
          <xdr:row>72</xdr:row>
          <xdr:rowOff>57150</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0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xdr:twoCellAnchor>
    <xdr:from>
      <xdr:col>30</xdr:col>
      <xdr:colOff>76200</xdr:colOff>
      <xdr:row>57</xdr:row>
      <xdr:rowOff>152400</xdr:rowOff>
    </xdr:from>
    <xdr:to>
      <xdr:col>30</xdr:col>
      <xdr:colOff>223405</xdr:colOff>
      <xdr:row>59</xdr:row>
      <xdr:rowOff>5272</xdr:rowOff>
    </xdr:to>
    <xdr:sp macro="" textlink="">
      <xdr:nvSpPr>
        <xdr:cNvPr id="43" name="左矢印 42">
          <a:extLst>
            <a:ext uri="{FF2B5EF4-FFF2-40B4-BE49-F238E27FC236}">
              <a16:creationId xmlns:a16="http://schemas.microsoft.com/office/drawing/2014/main" id="{00000000-0008-0000-0000-00002B000000}"/>
            </a:ext>
          </a:extLst>
        </xdr:cNvPr>
        <xdr:cNvSpPr/>
      </xdr:nvSpPr>
      <xdr:spPr>
        <a:xfrm>
          <a:off x="6981825" y="13525500"/>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76200</xdr:colOff>
      <xdr:row>67</xdr:row>
      <xdr:rowOff>57150</xdr:rowOff>
    </xdr:from>
    <xdr:to>
      <xdr:col>31</xdr:col>
      <xdr:colOff>223405</xdr:colOff>
      <xdr:row>67</xdr:row>
      <xdr:rowOff>262447</xdr:rowOff>
    </xdr:to>
    <xdr:sp macro="" textlink="">
      <xdr:nvSpPr>
        <xdr:cNvPr id="44" name="左矢印 43">
          <a:extLst>
            <a:ext uri="{FF2B5EF4-FFF2-40B4-BE49-F238E27FC236}">
              <a16:creationId xmlns:a16="http://schemas.microsoft.com/office/drawing/2014/main" id="{00000000-0008-0000-0000-00002C000000}"/>
            </a:ext>
          </a:extLst>
        </xdr:cNvPr>
        <xdr:cNvSpPr/>
      </xdr:nvSpPr>
      <xdr:spPr>
        <a:xfrm>
          <a:off x="7248525" y="15173325"/>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47626</xdr:colOff>
      <xdr:row>61</xdr:row>
      <xdr:rowOff>47624</xdr:rowOff>
    </xdr:from>
    <xdr:to>
      <xdr:col>30</xdr:col>
      <xdr:colOff>171450</xdr:colOff>
      <xdr:row>72</xdr:row>
      <xdr:rowOff>66675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953251" y="14106524"/>
          <a:ext cx="123824" cy="2352676"/>
        </a:xfrm>
        <a:prstGeom prst="rightBrace">
          <a:avLst>
            <a:gd name="adj1" fmla="val 8333"/>
            <a:gd name="adj2" fmla="val 4962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xdr:row>
      <xdr:rowOff>0</xdr:rowOff>
    </xdr:from>
    <xdr:to>
      <xdr:col>14</xdr:col>
      <xdr:colOff>147205</xdr:colOff>
      <xdr:row>5</xdr:row>
      <xdr:rowOff>190415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10679906" y="2166938"/>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8</xdr:row>
      <xdr:rowOff>0</xdr:rowOff>
    </xdr:from>
    <xdr:to>
      <xdr:col>14</xdr:col>
      <xdr:colOff>147205</xdr:colOff>
      <xdr:row>8</xdr:row>
      <xdr:rowOff>190415</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10722429" y="2898321"/>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11</xdr:row>
      <xdr:rowOff>0</xdr:rowOff>
    </xdr:from>
    <xdr:to>
      <xdr:col>14</xdr:col>
      <xdr:colOff>147205</xdr:colOff>
      <xdr:row>12</xdr:row>
      <xdr:rowOff>13522</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10722429" y="3633107"/>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13</xdr:row>
      <xdr:rowOff>0</xdr:rowOff>
    </xdr:from>
    <xdr:to>
      <xdr:col>14</xdr:col>
      <xdr:colOff>147205</xdr:colOff>
      <xdr:row>14</xdr:row>
      <xdr:rowOff>13522</xdr:rowOff>
    </xdr:to>
    <xdr:sp macro="" textlink="">
      <xdr:nvSpPr>
        <xdr:cNvPr id="5" name="左矢印 4">
          <a:extLst>
            <a:ext uri="{FF2B5EF4-FFF2-40B4-BE49-F238E27FC236}">
              <a16:creationId xmlns:a16="http://schemas.microsoft.com/office/drawing/2014/main" id="{00000000-0008-0000-0100-000005000000}"/>
            </a:ext>
          </a:extLst>
        </xdr:cNvPr>
        <xdr:cNvSpPr/>
      </xdr:nvSpPr>
      <xdr:spPr>
        <a:xfrm>
          <a:off x="10722429" y="3986893"/>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55</xdr:row>
      <xdr:rowOff>0</xdr:rowOff>
    </xdr:from>
    <xdr:to>
      <xdr:col>14</xdr:col>
      <xdr:colOff>147205</xdr:colOff>
      <xdr:row>55</xdr:row>
      <xdr:rowOff>190415</xdr:rowOff>
    </xdr:to>
    <xdr:sp macro="" textlink="">
      <xdr:nvSpPr>
        <xdr:cNvPr id="6" name="左矢印 5">
          <a:extLst>
            <a:ext uri="{FF2B5EF4-FFF2-40B4-BE49-F238E27FC236}">
              <a16:creationId xmlns:a16="http://schemas.microsoft.com/office/drawing/2014/main" id="{00000000-0008-0000-0100-000006000000}"/>
            </a:ext>
          </a:extLst>
        </xdr:cNvPr>
        <xdr:cNvSpPr/>
      </xdr:nvSpPr>
      <xdr:spPr>
        <a:xfrm>
          <a:off x="10722429" y="1304925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7</xdr:row>
      <xdr:rowOff>0</xdr:rowOff>
    </xdr:from>
    <xdr:to>
      <xdr:col>14</xdr:col>
      <xdr:colOff>147205</xdr:colOff>
      <xdr:row>7</xdr:row>
      <xdr:rowOff>190415</xdr:rowOff>
    </xdr:to>
    <xdr:sp macro="" textlink="">
      <xdr:nvSpPr>
        <xdr:cNvPr id="8" name="左矢印 7">
          <a:extLst>
            <a:ext uri="{FF2B5EF4-FFF2-40B4-BE49-F238E27FC236}">
              <a16:creationId xmlns:a16="http://schemas.microsoft.com/office/drawing/2014/main" id="{00000000-0008-0000-0100-000008000000}"/>
            </a:ext>
          </a:extLst>
        </xdr:cNvPr>
        <xdr:cNvSpPr/>
      </xdr:nvSpPr>
      <xdr:spPr>
        <a:xfrm>
          <a:off x="10722429" y="2653393"/>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19050</xdr:rowOff>
    </xdr:from>
    <xdr:to>
      <xdr:col>0</xdr:col>
      <xdr:colOff>0</xdr:colOff>
      <xdr:row>51</xdr:row>
      <xdr:rowOff>0</xdr:rowOff>
    </xdr:to>
    <xdr:grpSp>
      <xdr:nvGrpSpPr>
        <xdr:cNvPr id="49177" name="Group 1">
          <a:extLst>
            <a:ext uri="{FF2B5EF4-FFF2-40B4-BE49-F238E27FC236}">
              <a16:creationId xmlns:a16="http://schemas.microsoft.com/office/drawing/2014/main" id="{00000000-0008-0000-0200-000019C00000}"/>
            </a:ext>
          </a:extLst>
        </xdr:cNvPr>
        <xdr:cNvGrpSpPr>
          <a:grpSpLocks/>
        </xdr:cNvGrpSpPr>
      </xdr:nvGrpSpPr>
      <xdr:grpSpPr bwMode="auto">
        <a:xfrm>
          <a:off x="0" y="9172575"/>
          <a:ext cx="0" cy="514350"/>
          <a:chOff x="5060" y="10549"/>
          <a:chExt cx="4555" cy="840"/>
        </a:xfrm>
      </xdr:grpSpPr>
      <xdr:sp macro="" textlink="">
        <xdr:nvSpPr>
          <xdr:cNvPr id="49179" name="AutoShape 2">
            <a:extLst>
              <a:ext uri="{FF2B5EF4-FFF2-40B4-BE49-F238E27FC236}">
                <a16:creationId xmlns:a16="http://schemas.microsoft.com/office/drawing/2014/main" id="{00000000-0008-0000-0200-00001BC00000}"/>
              </a:ext>
            </a:extLst>
          </xdr:cNvPr>
          <xdr:cNvSpPr>
            <a:spLocks noChangeArrowheads="1"/>
          </xdr:cNvSpPr>
        </xdr:nvSpPr>
        <xdr:spPr bwMode="auto">
          <a:xfrm>
            <a:off x="5060"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180" name="AutoShape 3">
            <a:extLst>
              <a:ext uri="{FF2B5EF4-FFF2-40B4-BE49-F238E27FC236}">
                <a16:creationId xmlns:a16="http://schemas.microsoft.com/office/drawing/2014/main" id="{00000000-0008-0000-0200-00001CC00000}"/>
              </a:ext>
            </a:extLst>
          </xdr:cNvPr>
          <xdr:cNvSpPr>
            <a:spLocks noChangeArrowheads="1"/>
          </xdr:cNvSpPr>
        </xdr:nvSpPr>
        <xdr:spPr bwMode="auto">
          <a:xfrm>
            <a:off x="9015"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285750</xdr:colOff>
      <xdr:row>33</xdr:row>
      <xdr:rowOff>66675</xdr:rowOff>
    </xdr:from>
    <xdr:to>
      <xdr:col>4</xdr:col>
      <xdr:colOff>361950</xdr:colOff>
      <xdr:row>34</xdr:row>
      <xdr:rowOff>104775</xdr:rowOff>
    </xdr:to>
    <xdr:sp macro="" textlink="">
      <xdr:nvSpPr>
        <xdr:cNvPr id="49178" name="Text Box 4">
          <a:extLst>
            <a:ext uri="{FF2B5EF4-FFF2-40B4-BE49-F238E27FC236}">
              <a16:creationId xmlns:a16="http://schemas.microsoft.com/office/drawing/2014/main" id="{00000000-0008-0000-0200-00001AC00000}"/>
            </a:ext>
          </a:extLst>
        </xdr:cNvPr>
        <xdr:cNvSpPr txBox="1">
          <a:spLocks noChangeArrowheads="1"/>
        </xdr:cNvSpPr>
      </xdr:nvSpPr>
      <xdr:spPr bwMode="auto">
        <a:xfrm>
          <a:off x="4391025" y="6600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118242</xdr:colOff>
      <xdr:row>3</xdr:row>
      <xdr:rowOff>1</xdr:rowOff>
    </xdr:from>
    <xdr:to>
      <xdr:col>9</xdr:col>
      <xdr:colOff>282466</xdr:colOff>
      <xdr:row>6</xdr:row>
      <xdr:rowOff>308742</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6290442" y="514351"/>
          <a:ext cx="164224" cy="689741"/>
        </a:xfrm>
        <a:prstGeom prst="rightBrace">
          <a:avLst>
            <a:gd name="adj1" fmla="val 8333"/>
            <a:gd name="adj2" fmla="val 146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svn01\&#26283;&#23450;&#20849;&#26377;\CLIS\&#35201;&#20214;&#23450;&#32681;\&#65393;&#65412;&#65432;&#65419;&#65438;&#65389;&#65392;&#65412;\&#12381;&#12398;&#20182;_&#23646;&#246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i-chiyoda\public1\DOCUME~1\AA323360\LOCALS~1\Temp\notes758E9C\&#35201;&#20214;&#23450;&#32681;&#26360;&#12501;&#12457;&#12540;&#12512;&#12469;&#12531;&#12503;&#12523;&#65343;&#35352;&#36848;&#35201;&#321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_2_2_ｱﾄﾘﾋﾞｭｰﾄその他"/>
      <sheetName val="2_2_2_ｱﾄﾘﾋﾞｭｰﾄ一覧"/>
      <sheetName val="進捗表(TCC）"/>
      <sheetName val="集計表（TCC）　ｄｏｎ’ｔ　ｔｏｕｃｈ"/>
      <sheetName val="Ita1ｹｰｽ仕様書"/>
      <sheetName val="集計表（TCC）　ｄ﹏ｎ’ｔ　ｔｏｕｃｈ"/>
      <sheetName val="【シートＺ】料率定義シート"/>
      <sheetName val="リスト"/>
    </sheetNames>
    <sheetDataSet>
      <sheetData sheetId="0"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H10" t="str">
            <v>168</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H11" t="str">
            <v>168</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H12" t="str">
            <v>168</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cell r="I16" t="str">
            <v>１９９４年８月２０日  事故セグメントに移行</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H24" t="str">
            <v>190（S05）</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771</v>
          </cell>
          <cell r="D28">
            <v>275</v>
          </cell>
          <cell r="E28" t="str">
            <v>CDXKPB02</v>
          </cell>
          <cell r="F28" t="str">
            <v>BN-SHIKIBETSU</v>
          </cell>
          <cell r="G28" t="str">
            <v>BN識別</v>
          </cell>
          <cell r="H28" t="str">
            <v>075</v>
          </cell>
          <cell r="I28"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29">
          <cell r="A29" t="str">
            <v>代理店</v>
          </cell>
          <cell r="B29" t="str">
            <v>代理店</v>
          </cell>
          <cell r="C29">
            <v>771</v>
          </cell>
          <cell r="D29">
            <v>274</v>
          </cell>
          <cell r="E29" t="str">
            <v>CDXKPB02</v>
          </cell>
          <cell r="F29" t="str">
            <v>BN-TANTO</v>
          </cell>
          <cell r="G29" t="str">
            <v>BN担当</v>
          </cell>
          <cell r="H29" t="str">
            <v>077</v>
          </cell>
          <cell r="I29"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30">
          <cell r="A30" t="str">
            <v>代理店</v>
          </cell>
          <cell r="B30" t="str">
            <v>代理店</v>
          </cell>
          <cell r="C30">
            <v>793</v>
          </cell>
          <cell r="D30">
            <v>293</v>
          </cell>
          <cell r="E30" t="str">
            <v>CDXKPB02</v>
          </cell>
          <cell r="F30" t="str">
            <v>ALL-CHOKUSO</v>
          </cell>
          <cell r="G30" t="str">
            <v>オール直送？</v>
          </cell>
          <cell r="H30" t="str">
            <v>077</v>
          </cell>
          <cell r="I30" t="str">
            <v>当契約の代理店・団体が、属性マスター上、全種目証券直送だった場合に当フラグを付与。</v>
          </cell>
        </row>
        <row r="31">
          <cell r="A31" t="str">
            <v>代理店</v>
          </cell>
          <cell r="B31" t="str">
            <v>代理店</v>
          </cell>
          <cell r="C31">
            <v>794</v>
          </cell>
          <cell r="D31">
            <v>294</v>
          </cell>
          <cell r="E31" t="str">
            <v>CDXKPB02</v>
          </cell>
          <cell r="F31" t="str">
            <v>ALL-HICHOKUSO</v>
          </cell>
          <cell r="G31" t="str">
            <v>オール非直送？</v>
          </cell>
          <cell r="I31" t="str">
            <v>当契約の代理店・団体が、属性マスター上、全種目証券非直送だった場合に当フラグを付与。</v>
          </cell>
        </row>
        <row r="32">
          <cell r="A32" t="str">
            <v>代理店</v>
          </cell>
          <cell r="B32" t="str">
            <v>代理店</v>
          </cell>
          <cell r="C32">
            <v>795</v>
          </cell>
          <cell r="D32">
            <v>295</v>
          </cell>
          <cell r="E32" t="str">
            <v>CDXKPB02</v>
          </cell>
          <cell r="F32" t="str">
            <v>GYOSHU-HICHOKUSO</v>
          </cell>
          <cell r="G32" t="str">
            <v>業種非直送</v>
          </cell>
          <cell r="I32" t="str">
            <v>当契約の代理店・団体が、属性マスター上、当種目について証券非直送だった場合に当フラグを付与。</v>
          </cell>
        </row>
        <row r="33">
          <cell r="A33" t="str">
            <v>代理店</v>
          </cell>
          <cell r="B33" t="str">
            <v>代理店</v>
          </cell>
          <cell r="C33">
            <v>2041</v>
          </cell>
          <cell r="D33">
            <v>10</v>
          </cell>
          <cell r="E33" t="str">
            <v>CDXKPB06</v>
          </cell>
          <cell r="F33" t="str">
            <v>DAIRITEN-MEI</v>
          </cell>
          <cell r="G33" t="str">
            <v>代理店名</v>
          </cell>
          <cell r="H33" t="str">
            <v>060</v>
          </cell>
          <cell r="I33" t="str">
            <v>代理店コードを基に代理店マスターより補充された扱い代理店の名称（カナ）。</v>
          </cell>
        </row>
        <row r="34">
          <cell r="A34" t="str">
            <v>代理店</v>
          </cell>
          <cell r="B34" t="str">
            <v>代理店</v>
          </cell>
          <cell r="C34">
            <v>2151</v>
          </cell>
          <cell r="D34">
            <v>16</v>
          </cell>
          <cell r="E34" t="str">
            <v>CDXKPB06</v>
          </cell>
          <cell r="F34" t="str">
            <v>DAIRITEN-TEL</v>
          </cell>
          <cell r="G34" t="str">
            <v>代理店TEL</v>
          </cell>
          <cell r="I34" t="str">
            <v>扱い代理店の連絡先電話番号。</v>
          </cell>
        </row>
        <row r="35">
          <cell r="A35" t="str">
            <v>代理店</v>
          </cell>
          <cell r="B35" t="str">
            <v>代理店</v>
          </cell>
          <cell r="C35">
            <v>3181</v>
          </cell>
          <cell r="D35">
            <v>263</v>
          </cell>
          <cell r="E35" t="str">
            <v>CDAKPB08</v>
          </cell>
          <cell r="F35" t="str">
            <v>D-SHOKUGYO-CD</v>
          </cell>
          <cell r="G35" t="str">
            <v>代理店職業コード</v>
          </cell>
          <cell r="I35" t="str">
            <v>警戒物件関連情報は、更新MPP内で内部生成されている。取扱い代理店が新車ﾃﾞｨｰﾗｰor指定ｻﾌﾞﾃﾞｨｰﾗｰの場合、引き受け基準が異なるので、代理店の職業ｺｰﾄﾞを情報として持っている。当情報はPA2385で代理店ﾏｽﾀｰより補充。</v>
          </cell>
        </row>
        <row r="36">
          <cell r="A36" t="str">
            <v>代理店</v>
          </cell>
          <cell r="B36" t="str">
            <v>代理店</v>
          </cell>
          <cell r="C36">
            <v>3183</v>
          </cell>
          <cell r="D36">
            <v>264</v>
          </cell>
          <cell r="E36" t="str">
            <v>CDAKPB08</v>
          </cell>
          <cell r="F36" t="str">
            <v>D-CHUKAKU-NTKBN1</v>
          </cell>
          <cell r="G36" t="str">
            <v>代理店中核NT区分1</v>
          </cell>
          <cell r="H36" t="str">
            <v>060</v>
          </cell>
          <cell r="I36" t="str">
            <v>警戒物件関連情報は、更新MPP内で内部生成されている。取扱い代理店が中核認定代理店の場合、引受基準が異なるので、中核認定区分を代理店マスターから補充している。PA2385で補充。</v>
          </cell>
        </row>
        <row r="37">
          <cell r="A37" t="str">
            <v>代理店</v>
          </cell>
          <cell r="B37" t="str">
            <v>代理店</v>
          </cell>
          <cell r="C37">
            <v>3184</v>
          </cell>
          <cell r="D37">
            <v>265</v>
          </cell>
          <cell r="E37" t="str">
            <v>CDAKPB08</v>
          </cell>
          <cell r="F37" t="str">
            <v>D-CHUKAKU-KBN1</v>
          </cell>
          <cell r="G37" t="str">
            <v>代理店中核区分1</v>
          </cell>
          <cell r="I37" t="str">
            <v>警戒物件関連情報は、更新MPP内で内部生成されている。取扱い代理店が中核認定代理店の場合、引受基準が異なるので、中核区分を代理店マスターから補充している。PA2385で補充。</v>
          </cell>
        </row>
        <row r="38">
          <cell r="A38" t="str">
            <v>代理店</v>
          </cell>
          <cell r="B38" t="str">
            <v>代理店</v>
          </cell>
          <cell r="C38">
            <v>3197</v>
          </cell>
          <cell r="D38">
            <v>276</v>
          </cell>
          <cell r="E38" t="str">
            <v>CDAKPB08</v>
          </cell>
          <cell r="F38" t="str">
            <v>D-CHANNEL</v>
          </cell>
          <cell r="G38" t="str">
            <v>代理店チャネルコード</v>
          </cell>
          <cell r="I38" t="str">
            <v>警戒物件コード付与の判定条件に必要となるチャネルコードを代理店マスターより補充する。</v>
          </cell>
        </row>
        <row r="39">
          <cell r="A39" t="str">
            <v>代理店</v>
          </cell>
          <cell r="B39" t="str">
            <v>代理店</v>
          </cell>
          <cell r="C39">
            <v>4301</v>
          </cell>
          <cell r="D39">
            <v>127</v>
          </cell>
          <cell r="E39" t="str">
            <v>CDXKPB11</v>
          </cell>
          <cell r="F39" t="str">
            <v>AG-SHIYO-SHAIN-CD</v>
          </cell>
          <cell r="G39" t="str">
            <v>社員コード</v>
          </cell>
          <cell r="H39" t="str">
            <v>S99</v>
          </cell>
          <cell r="I39" t="str">
            <v>社員コード（代理店使用エリア）。</v>
          </cell>
        </row>
        <row r="40">
          <cell r="A40" t="str">
            <v>代理店</v>
          </cell>
          <cell r="B40" t="str">
            <v>代理店</v>
          </cell>
          <cell r="C40">
            <v>4311</v>
          </cell>
          <cell r="D40">
            <v>128</v>
          </cell>
          <cell r="E40" t="str">
            <v>CDXKPB11</v>
          </cell>
          <cell r="F40" t="str">
            <v>AG-SHIYO-SHAIN-MEI</v>
          </cell>
          <cell r="G40" t="str">
            <v>社員名</v>
          </cell>
          <cell r="H40" t="str">
            <v>S99</v>
          </cell>
          <cell r="I40" t="str">
            <v>社員氏名（代理店使用エリア）。</v>
          </cell>
        </row>
      </sheetData>
      <sheetData sheetId="1"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2041</v>
          </cell>
          <cell r="D28">
            <v>10</v>
          </cell>
          <cell r="E28" t="str">
            <v>CDXKPB06</v>
          </cell>
          <cell r="F28" t="str">
            <v>DAIRITEN-MEI</v>
          </cell>
          <cell r="G28" t="str">
            <v>代理店名</v>
          </cell>
          <cell r="H28" t="str">
            <v>060</v>
          </cell>
          <cell r="I28" t="str">
            <v>代理店コードを基に代理店マスターより補充された扱い代理店の名称（カナ）。</v>
          </cell>
        </row>
        <row r="29">
          <cell r="A29" t="str">
            <v>代理店</v>
          </cell>
          <cell r="B29" t="str">
            <v>代理店</v>
          </cell>
          <cell r="C29">
            <v>2151</v>
          </cell>
          <cell r="D29">
            <v>16</v>
          </cell>
          <cell r="E29" t="str">
            <v>CDXKPB06</v>
          </cell>
          <cell r="F29" t="str">
            <v>DAIRITEN-TEL</v>
          </cell>
          <cell r="G29" t="str">
            <v>代理店TEL</v>
          </cell>
          <cell r="I29" t="str">
            <v>扱い代理店の連絡先電話番号。</v>
          </cell>
        </row>
        <row r="30">
          <cell r="A30" t="str">
            <v>代理店</v>
          </cell>
          <cell r="B30" t="str">
            <v>代理店</v>
          </cell>
          <cell r="C30">
            <v>4301</v>
          </cell>
          <cell r="D30">
            <v>127</v>
          </cell>
          <cell r="E30" t="str">
            <v>CDXKPB11</v>
          </cell>
          <cell r="F30" t="str">
            <v>AG-SHIYO-SHAIN-CD</v>
          </cell>
          <cell r="G30" t="str">
            <v>社員コード</v>
          </cell>
          <cell r="H30" t="str">
            <v>S99</v>
          </cell>
          <cell r="I30" t="str">
            <v>社員コード（代理店使用エリア）。</v>
          </cell>
        </row>
        <row r="31">
          <cell r="A31" t="str">
            <v>代理店</v>
          </cell>
          <cell r="B31" t="str">
            <v>代理店</v>
          </cell>
          <cell r="C31">
            <v>4311</v>
          </cell>
          <cell r="D31">
            <v>128</v>
          </cell>
          <cell r="E31" t="str">
            <v>CDXKPB11</v>
          </cell>
          <cell r="F31" t="str">
            <v>AG-SHIYO-SHAIN-MEI</v>
          </cell>
          <cell r="G31" t="str">
            <v>社員名</v>
          </cell>
          <cell r="H31" t="str">
            <v>S99</v>
          </cell>
          <cell r="I31" t="str">
            <v>社員氏名（代理店使用エリア）。</v>
          </cell>
        </row>
        <row r="32">
          <cell r="A32" t="str">
            <v>代理店</v>
          </cell>
          <cell r="B32" t="str">
            <v>代理店</v>
          </cell>
          <cell r="C32">
            <v>4326</v>
          </cell>
          <cell r="D32">
            <v>129</v>
          </cell>
          <cell r="E32" t="str">
            <v>CDXKPB11</v>
          </cell>
          <cell r="F32" t="str">
            <v>AG-SHIYO-OFFICE-CD</v>
          </cell>
          <cell r="G32" t="str">
            <v>営業所コード</v>
          </cell>
          <cell r="H32" t="str">
            <v>S99</v>
          </cell>
          <cell r="I32" t="str">
            <v>営業所コード（代理店使用エリア）。</v>
          </cell>
        </row>
        <row r="33">
          <cell r="A33" t="str">
            <v>代理店</v>
          </cell>
          <cell r="B33" t="str">
            <v>代理店</v>
          </cell>
          <cell r="C33">
            <v>4336</v>
          </cell>
          <cell r="D33">
            <v>130</v>
          </cell>
          <cell r="E33" t="str">
            <v>CDXKPB11</v>
          </cell>
          <cell r="F33" t="str">
            <v>AG-SHIYO-OFFICE-MEI</v>
          </cell>
          <cell r="G33" t="str">
            <v>営業所名</v>
          </cell>
          <cell r="H33" t="str">
            <v>S99</v>
          </cell>
          <cell r="I33" t="str">
            <v>営業所名（代理店使用エリア）。</v>
          </cell>
        </row>
        <row r="34">
          <cell r="A34" t="str">
            <v>代理店</v>
          </cell>
          <cell r="B34" t="str">
            <v>代理店</v>
          </cell>
          <cell r="C34">
            <v>4516</v>
          </cell>
          <cell r="D34">
            <v>79</v>
          </cell>
          <cell r="E34" t="str">
            <v>CDXKPB12</v>
          </cell>
          <cell r="F34" t="str">
            <v>GEN-DAIRITEN-SHUBETSU</v>
          </cell>
          <cell r="G34" t="str">
            <v>代理店種別</v>
          </cell>
        </row>
        <row r="35">
          <cell r="A35" t="str">
            <v>団体</v>
          </cell>
          <cell r="B35" t="str">
            <v>団体</v>
          </cell>
          <cell r="C35">
            <v>446</v>
          </cell>
          <cell r="D35">
            <v>35</v>
          </cell>
          <cell r="E35" t="str">
            <v>CDXKPB02</v>
          </cell>
          <cell r="F35" t="str">
            <v>JIGYOSHO-CD</v>
          </cell>
          <cell r="G35" t="str">
            <v>事業所コード</v>
          </cell>
          <cell r="I35" t="str">
            <v xml:space="preserve">団体契約で契約者の所属する事業所のコード  </v>
          </cell>
        </row>
        <row r="36">
          <cell r="A36" t="str">
            <v>団体</v>
          </cell>
          <cell r="B36" t="str">
            <v>団体</v>
          </cell>
          <cell r="C36">
            <v>456</v>
          </cell>
          <cell r="D36">
            <v>36</v>
          </cell>
          <cell r="E36" t="str">
            <v>CDXKPB02</v>
          </cell>
          <cell r="F36" t="str">
            <v>DANTAI-BUKA-CD</v>
          </cell>
          <cell r="G36" t="str">
            <v>団体部課コード</v>
          </cell>
          <cell r="H36" t="str">
            <v>016</v>
          </cell>
          <cell r="I36" t="str">
            <v>申込書等より報告された契約者の勤務先所属部課コード。</v>
          </cell>
        </row>
        <row r="37">
          <cell r="A37" t="str">
            <v>団体</v>
          </cell>
          <cell r="B37" t="str">
            <v>団体</v>
          </cell>
          <cell r="C37">
            <v>471</v>
          </cell>
          <cell r="D37">
            <v>37</v>
          </cell>
          <cell r="E37" t="str">
            <v>CDXKPB02</v>
          </cell>
          <cell r="F37" t="str">
            <v>JUGYOIN-NO</v>
          </cell>
          <cell r="G37" t="str">
            <v>従業員NO</v>
          </cell>
          <cell r="H37" t="str">
            <v>017</v>
          </cell>
          <cell r="I37" t="str">
            <v>申込書等より報告された契約者の社員コード。</v>
          </cell>
        </row>
        <row r="38">
          <cell r="A38" t="str">
            <v>団体</v>
          </cell>
          <cell r="B38" t="str">
            <v>団体</v>
          </cell>
          <cell r="C38">
            <v>489</v>
          </cell>
          <cell r="D38">
            <v>42</v>
          </cell>
          <cell r="E38" t="str">
            <v>CDXKPB02</v>
          </cell>
          <cell r="F38" t="str">
            <v>KIGYO-CD-UMU</v>
          </cell>
          <cell r="G38" t="str">
            <v>企業コード有無</v>
          </cell>
          <cell r="H38" t="str">
            <v>Q04</v>
          </cell>
          <cell r="I38" t="str">
            <v>当該契約の企業についてコスモスコードが存在するか否かの判断を可能とする。</v>
          </cell>
        </row>
        <row r="39">
          <cell r="A39" t="str">
            <v>団体</v>
          </cell>
          <cell r="B39" t="str">
            <v>団体</v>
          </cell>
          <cell r="C39">
            <v>1074</v>
          </cell>
          <cell r="D39">
            <v>40</v>
          </cell>
          <cell r="E39" t="str">
            <v>CDAKPB03</v>
          </cell>
          <cell r="F39" t="str">
            <v>GETBACK-IDO-IKKATSU</v>
          </cell>
          <cell r="G39" t="str">
            <v>GetBack異動増減一括</v>
          </cell>
          <cell r="I39" t="str">
            <v>ＧＥＴＢＡＣＫ団体（集団）扱月払契約への異動の場合、当年度分は一括徴収し、翌年度以降保険料を変更する（興亜方式）の団体であることの識別。契約時に_x000D_
団体マスターより補充する。</v>
          </cell>
        </row>
        <row r="40">
          <cell r="A40" t="str">
            <v>団体</v>
          </cell>
          <cell r="B40" t="str">
            <v>団体</v>
          </cell>
          <cell r="C40">
            <v>2061</v>
          </cell>
          <cell r="D40">
            <v>11</v>
          </cell>
          <cell r="E40" t="str">
            <v>CDXKPB06</v>
          </cell>
          <cell r="F40" t="str">
            <v>DANTAI-MEI</v>
          </cell>
          <cell r="G40" t="str">
            <v>団体名</v>
          </cell>
          <cell r="I40" t="str">
            <v>団体コードを基に団体マスターより補充された団体名（カナ）。</v>
          </cell>
        </row>
      </sheetData>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２－１．要件定義（本編）"/>
      <sheetName val="２－１．要件定義（本編） (2)"/>
      <sheetName val="２－１．要件定義（本編） (3)"/>
      <sheetName val="２－１．要件定義（添付詳細編） (2)"/>
      <sheetName val="1.システム化の狙い"/>
      <sheetName val="2-1.現行機能概要（全体イメージ図）"/>
      <sheetName val="2-1.現行機能概要（現行フロー図）"/>
      <sheetName val="2-1.現行機能概要（機能一覧）"/>
      <sheetName val="2-2.現行事務フロー（一覧）"/>
      <sheetName val="2-2.現行事務フロー（事務フロー）"/>
      <sheetName val="2-3.現行画面遷移"/>
      <sheetName val="2-4.現行問題点と新課題点"/>
      <sheetName val="3-1.システム化対象範囲（全体イメージ図）"/>
      <sheetName val="3-2.システム化対象範囲（対応要件概要）"/>
      <sheetName val="3-2.システム化対象範囲（対応要件詳細）"/>
      <sheetName val="4-1.新事務フロー"/>
      <sheetName val="4-2.新システム構造図（フロー図）"/>
      <sheetName val="4-2.新システム構造図（機能一覧）"/>
      <sheetName val="4-2.新システム構造図（サブシステム一覧）"/>
      <sheetName val="5-1.基本ＴＲＮ制御一覧"/>
      <sheetName val="5-2.新システムフロー（システムフロー)"/>
      <sheetName val="5-2.新システムフロー（システムフロー）(2)"/>
      <sheetName val="5-2.新システムフロー（機能一覧）"/>
      <sheetName val="5-2.新システムフロー（CRUD表）"/>
      <sheetName val="5-3.新汎用SUB機能一覧"/>
      <sheetName val="5-4.新画面遷移図"/>
      <sheetName val="5-5.新画面項目情報（画面一覧）"/>
      <sheetName val="5-5.新画面項目情報（画面レイアウト）"/>
      <sheetName val="5-5.新画面項目情報（画面項目定義）"/>
      <sheetName val="5-6.新帳票項目情報（帳票一覧）"/>
      <sheetName val="5-6.新帳票項目情報（帳票レイアウト）"/>
      <sheetName val="5-6.新帳票項目情報（帳票項目定義）"/>
      <sheetName val="5-7.新ファイル項目情報（ファイル一覧）"/>
      <sheetName val="5-7.新ファイル項目情報（項目一覧）"/>
      <sheetName val="5-8.新DB項目情報（ＥＲＤ）"/>
      <sheetName val="5-8.新DB項目情報（DB一覧）"/>
      <sheetName val="5-8.新DB項目情報（論理DB記述）"/>
      <sheetName val="5-9.新他システムＩＦ(一覧）"/>
      <sheetName val="5-10.商品構造（概略PSD）"/>
      <sheetName val="5-10.商品構造（詳細PSD）"/>
      <sheetName val="5-10.商品構造（ルール一覧）"/>
      <sheetName val="5-10.商品構造（特約一覧）"/>
      <sheetName val="5-10.商品構造（ルールカテゴリー一覧）"/>
      <sheetName val="5-10.商品構造（プロダクト体系一覧）"/>
      <sheetName val="5-10.商品構造（計算処理記述）"/>
      <sheetName val="5-11.基本ＴＲＮ一覧"/>
      <sheetName val="6.DBI要件"/>
      <sheetName val="7.性能要件"/>
      <sheetName val="8.開発方針"/>
      <sheetName val="9.運用要件"/>
      <sheetName val="10.セキュリティ要件"/>
      <sheetName val="11-1.移行方針"/>
      <sheetName val="11-2.ＤＢ・ファイル移行（旧新）"/>
      <sheetName val="11-2.ＤＢ・ファイル移行（新旧）"/>
      <sheetName val="添付1-1.処理機能（システムフロー）"/>
      <sheetName val="添付1-1.処理機能（機能一覧）"/>
      <sheetName val="添付1-1.処理機能（データストア一覧）"/>
      <sheetName val="添付1-1.処理機能（処理機能記述）"/>
      <sheetName val="添付1-1.処理機能（CRUD表）"/>
      <sheetName val="5_10_商品構造_概略PSD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row r="2">
          <cell r="A2" t="str">
            <v>MP</v>
          </cell>
          <cell r="B2" t="str">
            <v>ＧＰ１名称</v>
          </cell>
          <cell r="C2" t="str">
            <v>ＧＰ２名称</v>
          </cell>
          <cell r="D2" t="str">
            <v>ＥＰ名称</v>
          </cell>
          <cell r="E2" t="str">
            <v>プロダクトコード</v>
          </cell>
          <cell r="F2" t="str">
            <v>付保単位</v>
          </cell>
          <cell r="G2" t="str">
            <v>プロダクトグループ名（仮）</v>
          </cell>
          <cell r="H2" t="str">
            <v>顧客数</v>
          </cell>
          <cell r="I2" t="str">
            <v>役割</v>
          </cell>
          <cell r="J2" t="str">
            <v>目的数</v>
          </cell>
          <cell r="K2" t="str">
            <v>タイプ</v>
          </cell>
          <cell r="L2" t="str">
            <v>保険金額１</v>
          </cell>
          <cell r="M2" t="str">
            <v>保険金額２</v>
          </cell>
          <cell r="N2" t="str">
            <v>保険金額３</v>
          </cell>
          <cell r="O2" t="str">
            <v>免責金額１</v>
          </cell>
          <cell r="P2" t="str">
            <v>免責金額２</v>
          </cell>
          <cell r="Q2" t="str">
            <v>免責日数１</v>
          </cell>
          <cell r="R2" t="str">
            <v>その他</v>
          </cell>
          <cell r="S2" t="str">
            <v>導出項目（★の設定方法）</v>
          </cell>
        </row>
        <row r="3">
          <cell r="A3" t="str">
            <v>自家用自動車総合保険</v>
          </cell>
          <cell r="F3" t="str">
            <v>☆自動車
☆被保険者</v>
          </cell>
          <cell r="G3" t="str">
            <v>A1</v>
          </cell>
          <cell r="H3">
            <v>2</v>
          </cell>
          <cell r="I3" t="str">
            <v>☆賠償被保険者（使用者）
☆保険契約者</v>
          </cell>
          <cell r="J3">
            <v>1</v>
          </cell>
          <cell r="K3" t="str">
            <v>☆車両</v>
          </cell>
          <cell r="L3" t="str">
            <v>☆a</v>
          </cell>
          <cell r="M3" t="str">
            <v>☆b</v>
          </cell>
          <cell r="N3" t="str">
            <v>☆c</v>
          </cell>
          <cell r="R3" t="str">
            <v>☆割増引
☆限定運転者氏名
☆ノンフリート多数割引
☆割増・割引・特約等</v>
          </cell>
          <cell r="S3" t="str">
            <v>a．対人賠償保険金額
b．対物賠償保険金額
c．人身傷害保険金額</v>
          </cell>
        </row>
        <row r="4">
          <cell r="B4" t="str">
            <v>賠償責任保険</v>
          </cell>
          <cell r="F4" t="str">
            <v>自動車</v>
          </cell>
          <cell r="G4" t="str">
            <v>B1</v>
          </cell>
          <cell r="H4">
            <v>1</v>
          </cell>
          <cell r="I4" t="str">
            <v>賠償被保険者（使用者）</v>
          </cell>
          <cell r="J4">
            <v>1</v>
          </cell>
          <cell r="K4" t="str">
            <v>車両</v>
          </cell>
          <cell r="L4" t="str">
            <v>★a'</v>
          </cell>
          <cell r="M4" t="str">
            <v>★b'</v>
          </cell>
        </row>
        <row r="5">
          <cell r="C5" t="str">
            <v>対人賠償責任保険</v>
          </cell>
          <cell r="F5" t="str">
            <v>自動車</v>
          </cell>
          <cell r="G5" t="str">
            <v>C1</v>
          </cell>
          <cell r="H5">
            <v>1</v>
          </cell>
          <cell r="I5" t="str">
            <v>賠償被保険者（使用者）</v>
          </cell>
          <cell r="J5">
            <v>1</v>
          </cell>
          <cell r="K5" t="str">
            <v>車両</v>
          </cell>
          <cell r="L5" t="str">
            <v>★a'</v>
          </cell>
        </row>
        <row r="6">
          <cell r="D6" t="str">
            <v>対人賠償責任保険</v>
          </cell>
          <cell r="F6" t="str">
            <v>自動車</v>
          </cell>
          <cell r="G6" t="str">
            <v>D1</v>
          </cell>
          <cell r="H6">
            <v>1</v>
          </cell>
          <cell r="I6" t="str">
            <v>賠償被保険者（使用者）</v>
          </cell>
          <cell r="J6">
            <v>1</v>
          </cell>
          <cell r="K6" t="str">
            <v>車両</v>
          </cell>
          <cell r="L6" t="str">
            <v>★a'</v>
          </cell>
        </row>
        <row r="7">
          <cell r="D7" t="str">
            <v>対人臨時費用保険</v>
          </cell>
          <cell r="F7" t="str">
            <v>自動車</v>
          </cell>
          <cell r="G7" t="str">
            <v>D1</v>
          </cell>
          <cell r="H7">
            <v>1</v>
          </cell>
          <cell r="I7" t="str">
            <v>賠償被保険者（使用者）</v>
          </cell>
          <cell r="J7">
            <v>1</v>
          </cell>
          <cell r="K7" t="str">
            <v>車両</v>
          </cell>
          <cell r="L7" t="str">
            <v>★</v>
          </cell>
          <cell r="S7" t="str">
            <v>費用（限度額10万・2万…約款）</v>
          </cell>
        </row>
        <row r="8">
          <cell r="C8" t="str">
            <v>対物賠償責任保険</v>
          </cell>
          <cell r="F8" t="str">
            <v>自動車</v>
          </cell>
          <cell r="G8" t="str">
            <v>C1</v>
          </cell>
          <cell r="H8">
            <v>1</v>
          </cell>
          <cell r="I8" t="str">
            <v>賠償被保険者（使用者）</v>
          </cell>
          <cell r="J8">
            <v>1</v>
          </cell>
          <cell r="K8" t="str">
            <v>車両</v>
          </cell>
          <cell r="L8" t="str">
            <v>★b'</v>
          </cell>
        </row>
        <row r="9">
          <cell r="D9" t="str">
            <v>対物賠償責任保険</v>
          </cell>
          <cell r="F9" t="str">
            <v>自動車</v>
          </cell>
          <cell r="G9" t="str">
            <v>D2</v>
          </cell>
          <cell r="H9">
            <v>1</v>
          </cell>
          <cell r="I9" t="str">
            <v>賠償被保険者（使用者）</v>
          </cell>
          <cell r="J9">
            <v>1</v>
          </cell>
          <cell r="K9" t="str">
            <v>車両</v>
          </cell>
          <cell r="L9" t="str">
            <v>★b'</v>
          </cell>
          <cell r="O9" t="str">
            <v>☆</v>
          </cell>
        </row>
        <row r="10">
          <cell r="D10" t="str">
            <v>対物臨時費用保険</v>
          </cell>
          <cell r="F10" t="str">
            <v>自動車</v>
          </cell>
          <cell r="G10" t="str">
            <v>D1</v>
          </cell>
          <cell r="H10">
            <v>1</v>
          </cell>
          <cell r="I10" t="str">
            <v>賠償被保険者（使用者）</v>
          </cell>
          <cell r="J10">
            <v>1</v>
          </cell>
          <cell r="K10" t="str">
            <v>車両</v>
          </cell>
          <cell r="L10" t="str">
            <v>★</v>
          </cell>
          <cell r="S10" t="str">
            <v>費用（約款７２ページ参照）
２万円を限度とする臨時費用保険金</v>
          </cell>
        </row>
        <row r="11">
          <cell r="B11" t="str">
            <v>傷害保険</v>
          </cell>
          <cell r="F11" t="str">
            <v>自動車</v>
          </cell>
          <cell r="G11" t="str">
            <v>B1</v>
          </cell>
          <cell r="H11">
            <v>1</v>
          </cell>
          <cell r="I11" t="str">
            <v>賠償被保険者（使用者）</v>
          </cell>
          <cell r="J11">
            <v>1</v>
          </cell>
          <cell r="K11" t="str">
            <v>車両</v>
          </cell>
          <cell r="L11" t="str">
            <v>★a'</v>
          </cell>
          <cell r="M11" t="str">
            <v>★c'</v>
          </cell>
        </row>
        <row r="12">
          <cell r="C12" t="str">
            <v>人身傷害補償保険</v>
          </cell>
          <cell r="F12" t="str">
            <v>自動車</v>
          </cell>
          <cell r="G12" t="str">
            <v>C1</v>
          </cell>
          <cell r="H12">
            <v>1</v>
          </cell>
          <cell r="I12" t="str">
            <v>賠償被保険者（使用者）</v>
          </cell>
          <cell r="J12">
            <v>1</v>
          </cell>
          <cell r="K12" t="str">
            <v>車両</v>
          </cell>
          <cell r="L12" t="str">
            <v>★c'</v>
          </cell>
        </row>
        <row r="13">
          <cell r="D13" t="str">
            <v>人身傷害補償保険</v>
          </cell>
          <cell r="F13" t="str">
            <v>自動車</v>
          </cell>
          <cell r="G13" t="str">
            <v>D1</v>
          </cell>
          <cell r="H13">
            <v>1</v>
          </cell>
          <cell r="I13" t="str">
            <v>賠償被保険者（使用者）</v>
          </cell>
          <cell r="J13">
            <v>1</v>
          </cell>
          <cell r="K13" t="str">
            <v>車両、（人体）</v>
          </cell>
          <cell r="L13" t="str">
            <v>★c'</v>
          </cell>
        </row>
        <row r="14">
          <cell r="C14" t="str">
            <v>人身傷害補償保険 - 人身傷害に関する自動車搭乗中のみ補償特約付帯時</v>
          </cell>
          <cell r="F14" t="str">
            <v>自動車</v>
          </cell>
          <cell r="G14" t="str">
            <v>C3</v>
          </cell>
          <cell r="H14">
            <v>1</v>
          </cell>
          <cell r="I14" t="str">
            <v>賠償被保険者（使用者）</v>
          </cell>
          <cell r="J14">
            <v>1</v>
          </cell>
          <cell r="K14" t="str">
            <v>車両</v>
          </cell>
        </row>
        <row r="15">
          <cell r="D15" t="str">
            <v>人身傷害補償保険 - 人身傷害に関する自動車搭乗中のみ補償特約付帯時</v>
          </cell>
          <cell r="F15" t="str">
            <v>自動車</v>
          </cell>
          <cell r="G15" t="str">
            <v>D1</v>
          </cell>
          <cell r="H15">
            <v>1</v>
          </cell>
          <cell r="I15" t="str">
            <v>賠償被保険者（使用者）</v>
          </cell>
          <cell r="J15">
            <v>1</v>
          </cell>
          <cell r="K15" t="str">
            <v>車両、（人体）</v>
          </cell>
          <cell r="L15" t="str">
            <v>★c'</v>
          </cell>
        </row>
        <row r="16">
          <cell r="D16" t="str">
            <v>無保険車傷害保険 - 人身傷害に関する自動車搭乗中のみ補償特約付帯時</v>
          </cell>
          <cell r="F16" t="str">
            <v>自動車</v>
          </cell>
          <cell r="G16" t="str">
            <v>D1</v>
          </cell>
          <cell r="H16">
            <v>1</v>
          </cell>
          <cell r="I16" t="str">
            <v>賠償被保険者（使用者）</v>
          </cell>
          <cell r="J16">
            <v>1</v>
          </cell>
          <cell r="K16" t="str">
            <v>車両、（人体）</v>
          </cell>
          <cell r="L16" t="str">
            <v>★a'</v>
          </cell>
          <cell r="S16" t="str">
            <v>対人賠償保険金額と同額
（無制限のときは2億円が自動付帯－申込書）</v>
          </cell>
        </row>
        <row r="17">
          <cell r="C17" t="str">
            <v>人身傷害補償保険 - 人身傷害に関する被保険自動車搭乗中のみ補償特約付帯時</v>
          </cell>
          <cell r="F17" t="str">
            <v>自動車</v>
          </cell>
          <cell r="G17" t="str">
            <v>C3</v>
          </cell>
          <cell r="H17">
            <v>1</v>
          </cell>
          <cell r="I17" t="str">
            <v>賠償被保険者（使用者）</v>
          </cell>
          <cell r="J17">
            <v>1</v>
          </cell>
          <cell r="K17" t="str">
            <v>車両</v>
          </cell>
        </row>
        <row r="18">
          <cell r="D18" t="str">
            <v>人身傷害補償保険 - 人身傷害に関する被保険自動車搭乗中のみ補償特約付帯時</v>
          </cell>
          <cell r="F18" t="str">
            <v>自動車</v>
          </cell>
          <cell r="G18" t="str">
            <v>D1</v>
          </cell>
          <cell r="H18">
            <v>1</v>
          </cell>
          <cell r="I18" t="str">
            <v>賠償被保険者（使用者）</v>
          </cell>
          <cell r="J18">
            <v>1</v>
          </cell>
          <cell r="K18" t="str">
            <v>車両、（人体）</v>
          </cell>
          <cell r="L18" t="str">
            <v>★c'</v>
          </cell>
        </row>
        <row r="19">
          <cell r="D19" t="str">
            <v>無保険車傷害保険 - 人身傷害に関する被保険自動車搭乗中のみ補償特約付帯時</v>
          </cell>
          <cell r="F19" t="str">
            <v>自動車</v>
          </cell>
          <cell r="G19" t="str">
            <v>D1</v>
          </cell>
          <cell r="H19">
            <v>1</v>
          </cell>
          <cell r="I19" t="str">
            <v>賠償被保険者（使用者）</v>
          </cell>
          <cell r="J19">
            <v>1</v>
          </cell>
          <cell r="K19" t="str">
            <v>車両、（人体）</v>
          </cell>
          <cell r="L19" t="str">
            <v>★a'</v>
          </cell>
          <cell r="S19" t="str">
            <v>対人賠償保険金額と同額
（無制限のときは2億円が自動付帯－申込書）</v>
          </cell>
        </row>
        <row r="20">
          <cell r="C20" t="str">
            <v>人身傷害補償特約が付帯されない時</v>
          </cell>
          <cell r="F20" t="str">
            <v>自動車</v>
          </cell>
          <cell r="G20" t="str">
            <v>C3</v>
          </cell>
          <cell r="H20">
            <v>1</v>
          </cell>
          <cell r="I20" t="str">
            <v>賠償被保険者（使用者）</v>
          </cell>
          <cell r="J20">
            <v>1</v>
          </cell>
          <cell r="K20" t="str">
            <v>車両</v>
          </cell>
        </row>
        <row r="21">
          <cell r="D21" t="str">
            <v>自損事故保険</v>
          </cell>
          <cell r="F21" t="str">
            <v>自動車</v>
          </cell>
          <cell r="G21" t="str">
            <v>D1</v>
          </cell>
          <cell r="H21">
            <v>1</v>
          </cell>
          <cell r="I21" t="str">
            <v>賠償被保険者（使用者）</v>
          </cell>
          <cell r="J21">
            <v>1</v>
          </cell>
          <cell r="K21" t="str">
            <v>車両、（人体）</v>
          </cell>
          <cell r="L21" t="str">
            <v>★</v>
          </cell>
          <cell r="S21" t="str">
            <v>保険金額1500万…約款</v>
          </cell>
        </row>
        <row r="22">
          <cell r="D22" t="str">
            <v>無保険者傷害保険</v>
          </cell>
          <cell r="F22" t="str">
            <v>自動車</v>
          </cell>
          <cell r="G22" t="str">
            <v>D1</v>
          </cell>
          <cell r="H22">
            <v>1</v>
          </cell>
          <cell r="I22" t="str">
            <v>賠償被保険者（使用者）</v>
          </cell>
          <cell r="J22">
            <v>1</v>
          </cell>
          <cell r="K22" t="str">
            <v>車両、（人体）</v>
          </cell>
          <cell r="L22" t="str">
            <v>★a'</v>
          </cell>
          <cell r="S22" t="str">
            <v>対人賠償保険金額と同額
（無制限のときは2億円が自動付帯－申込書）</v>
          </cell>
        </row>
        <row r="23">
          <cell r="C23" t="str">
            <v>搭乗者傷害保険</v>
          </cell>
          <cell r="F23" t="str">
            <v>自動車</v>
          </cell>
          <cell r="G23" t="str">
            <v>C3</v>
          </cell>
          <cell r="H23">
            <v>1</v>
          </cell>
          <cell r="I23" t="str">
            <v>賠償被保険者（使用者）</v>
          </cell>
          <cell r="J23">
            <v>1</v>
          </cell>
          <cell r="K23" t="str">
            <v>車両</v>
          </cell>
        </row>
        <row r="24">
          <cell r="D24" t="str">
            <v>搭乗者傷害死亡・後遺障害保険</v>
          </cell>
          <cell r="F24" t="str">
            <v>自動車</v>
          </cell>
          <cell r="G24" t="str">
            <v>D1</v>
          </cell>
          <cell r="H24">
            <v>1</v>
          </cell>
          <cell r="I24" t="str">
            <v>賠償被保険者（使用者）</v>
          </cell>
          <cell r="J24">
            <v>1</v>
          </cell>
          <cell r="K24" t="str">
            <v>車両、（人体）</v>
          </cell>
          <cell r="L24" t="str">
            <v>☆</v>
          </cell>
        </row>
        <row r="25">
          <cell r="D25" t="str">
            <v>搭乗者傷害入院保険</v>
          </cell>
          <cell r="F25" t="str">
            <v>自動車</v>
          </cell>
          <cell r="G25" t="str">
            <v>D1</v>
          </cell>
          <cell r="H25">
            <v>1</v>
          </cell>
          <cell r="I25" t="str">
            <v>賠償被保険者（使用者）</v>
          </cell>
          <cell r="J25">
            <v>1</v>
          </cell>
          <cell r="K25" t="str">
            <v>車両、（人体）</v>
          </cell>
          <cell r="L25" t="str">
            <v>☆</v>
          </cell>
          <cell r="S25" t="str">
            <v>入院保険金日額</v>
          </cell>
        </row>
        <row r="26">
          <cell r="D26" t="str">
            <v>搭乗者傷害通院保険</v>
          </cell>
          <cell r="F26" t="str">
            <v>自動車</v>
          </cell>
          <cell r="G26" t="str">
            <v>D1</v>
          </cell>
          <cell r="H26">
            <v>1</v>
          </cell>
          <cell r="I26" t="str">
            <v>賠償被保険者（使用者）</v>
          </cell>
          <cell r="J26">
            <v>1</v>
          </cell>
          <cell r="K26" t="str">
            <v>車両、（人体）</v>
          </cell>
          <cell r="L26" t="str">
            <v>☆</v>
          </cell>
          <cell r="S26" t="str">
            <v>通院保険金日額</v>
          </cell>
        </row>
        <row r="27">
          <cell r="C27" t="str">
            <v>搭乗者傷害保険 - 「医療保険金」の7日間2倍支払特約付帯時</v>
          </cell>
          <cell r="F27" t="str">
            <v>自動車</v>
          </cell>
          <cell r="G27" t="str">
            <v>C3</v>
          </cell>
          <cell r="H27">
            <v>1</v>
          </cell>
          <cell r="I27" t="str">
            <v>賠償被保険者（使用者）</v>
          </cell>
          <cell r="J27">
            <v>1</v>
          </cell>
          <cell r="K27" t="str">
            <v>車両</v>
          </cell>
        </row>
        <row r="28">
          <cell r="D28" t="str">
            <v>搭乗者傷害死亡・後遺障害保険 - 「医療保険金」の7日間2倍支払特約付帯時</v>
          </cell>
          <cell r="F28" t="str">
            <v>自動車</v>
          </cell>
          <cell r="G28" t="str">
            <v>D1</v>
          </cell>
          <cell r="H28">
            <v>1</v>
          </cell>
          <cell r="I28" t="str">
            <v>賠償被保険者（使用者）</v>
          </cell>
          <cell r="J28">
            <v>1</v>
          </cell>
          <cell r="K28" t="str">
            <v>車両、（人体）</v>
          </cell>
          <cell r="L28" t="str">
            <v>☆</v>
          </cell>
        </row>
        <row r="29">
          <cell r="D29" t="str">
            <v>搭乗者傷害入院保険 - 「医療保険金」の7日間2倍支払特約付帯時</v>
          </cell>
          <cell r="F29" t="str">
            <v>自動車</v>
          </cell>
          <cell r="G29" t="str">
            <v>D1</v>
          </cell>
          <cell r="H29">
            <v>1</v>
          </cell>
          <cell r="I29" t="str">
            <v>賠償被保険者（使用者）</v>
          </cell>
          <cell r="J29">
            <v>1</v>
          </cell>
          <cell r="K29" t="str">
            <v>車両、（人体）</v>
          </cell>
          <cell r="L29" t="str">
            <v>☆</v>
          </cell>
          <cell r="S29" t="str">
            <v>入院保険金日額
（最初の７日間・・・入院保険金日額の２倍）</v>
          </cell>
        </row>
        <row r="30">
          <cell r="D30" t="str">
            <v>搭乗者傷害通院保険 - 「医療保険金」の7日間2倍支払特約付帯時</v>
          </cell>
          <cell r="F30" t="str">
            <v>自動車</v>
          </cell>
          <cell r="G30" t="str">
            <v>D1</v>
          </cell>
          <cell r="H30">
            <v>1</v>
          </cell>
          <cell r="I30" t="str">
            <v>賠償被保険者（使用者）</v>
          </cell>
          <cell r="J30">
            <v>1</v>
          </cell>
          <cell r="K30" t="str">
            <v>車両、（人体）</v>
          </cell>
          <cell r="L30" t="str">
            <v>☆</v>
          </cell>
          <cell r="S30" t="str">
            <v>通院保険金日額
（最初の７日間・・・通院保険金日額の２倍）</v>
          </cell>
        </row>
        <row r="31">
          <cell r="C31" t="str">
            <v>医療（部位・症状別）特約付帯搭乗者傷害保険</v>
          </cell>
          <cell r="F31" t="str">
            <v>自動車</v>
          </cell>
          <cell r="G31" t="str">
            <v>C3</v>
          </cell>
          <cell r="H31">
            <v>1</v>
          </cell>
          <cell r="I31" t="str">
            <v>賠償被保険者（使用者）</v>
          </cell>
          <cell r="J31">
            <v>1</v>
          </cell>
          <cell r="K31" t="str">
            <v>車両</v>
          </cell>
        </row>
        <row r="32">
          <cell r="D32" t="str">
            <v>医療（部位・症状別）特約付帯搭乗者傷害死亡・後遺障害保険</v>
          </cell>
          <cell r="F32" t="str">
            <v>自動車</v>
          </cell>
          <cell r="G32" t="str">
            <v>D1</v>
          </cell>
          <cell r="H32">
            <v>1</v>
          </cell>
          <cell r="I32" t="str">
            <v>賠償被保険者（使用者）</v>
          </cell>
          <cell r="J32">
            <v>1</v>
          </cell>
          <cell r="K32" t="str">
            <v>車両、（人体）</v>
          </cell>
          <cell r="L32" t="str">
            <v>☆</v>
          </cell>
        </row>
        <row r="33">
          <cell r="D33" t="str">
            <v>医療（部位・症状別）特約付帯搭乗者傷害医療保険</v>
          </cell>
          <cell r="F33" t="str">
            <v>自動車</v>
          </cell>
          <cell r="G33" t="str">
            <v>D1</v>
          </cell>
          <cell r="H33">
            <v>1</v>
          </cell>
          <cell r="I33" t="str">
            <v>賠償被保険者（使用者）</v>
          </cell>
          <cell r="J33">
            <v>1</v>
          </cell>
          <cell r="K33" t="str">
            <v>車両、（人体）</v>
          </cell>
          <cell r="L33" t="str">
            <v>★</v>
          </cell>
          <cell r="S33" t="str">
            <v>１日以上５日未満・・・１万円
５日以上…部位と症状に応じた金額
（５～１２０万円）</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3.xml"/><Relationship Id="rId5" Type="http://schemas.openxmlformats.org/officeDocument/2006/relationships/image" Target="../media/image1.emf"/><Relationship Id="rId15" Type="http://schemas.openxmlformats.org/officeDocument/2006/relationships/ctrlProp" Target="../ctrlProps/ctrlProp4.xml"/><Relationship Id="rId23" Type="http://schemas.openxmlformats.org/officeDocument/2006/relationships/ctrlProp" Target="../ctrlProps/ctrlProp12.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_YOSIKI">
    <pageSetUpPr fitToPage="1"/>
  </sheetPr>
  <dimension ref="A1:BI82"/>
  <sheetViews>
    <sheetView showGridLines="0" tabSelected="1" view="pageBreakPreview" zoomScaleNormal="100" zoomScaleSheetLayoutView="100" workbookViewId="0">
      <pane ySplit="2" topLeftCell="A3" activePane="bottomLeft" state="frozen"/>
      <selection activeCell="A3" sqref="A3:F3"/>
      <selection pane="bottomLeft" activeCell="X6" sqref="X6:AB6"/>
    </sheetView>
  </sheetViews>
  <sheetFormatPr defaultRowHeight="12"/>
  <cols>
    <col min="1" max="29" width="3.125" style="52" customWidth="1"/>
    <col min="30" max="30" width="7.875" style="253" hidden="1" customWidth="1"/>
    <col min="31" max="31" width="3.5" style="52" customWidth="1"/>
    <col min="32" max="32" width="76.125" style="364" bestFit="1" customWidth="1"/>
    <col min="33" max="33" width="5.875" style="62" hidden="1" customWidth="1"/>
    <col min="34" max="41" width="5.25" style="62" hidden="1" customWidth="1"/>
    <col min="42" max="42" width="2.375" style="54" hidden="1" customWidth="1"/>
    <col min="43" max="43" width="0" style="54" hidden="1" customWidth="1"/>
    <col min="44" max="44" width="9" style="54"/>
    <col min="45" max="16384" width="9" style="52"/>
  </cols>
  <sheetData>
    <row r="1" spans="1:61">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52"/>
      <c r="AE1" s="232"/>
      <c r="AF1" s="361"/>
      <c r="AG1" s="233"/>
      <c r="AH1" s="233"/>
      <c r="AI1" s="233"/>
      <c r="AJ1" s="233"/>
      <c r="AK1" s="233"/>
      <c r="AL1" s="233"/>
      <c r="AM1" s="233"/>
      <c r="AN1" s="233"/>
      <c r="AO1" s="233"/>
      <c r="AP1" s="234"/>
    </row>
    <row r="2" spans="1:61">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52"/>
      <c r="AE2" s="232"/>
      <c r="AF2" s="361"/>
      <c r="AG2" s="233"/>
      <c r="AH2" s="233"/>
      <c r="AI2" s="233"/>
      <c r="AJ2" s="233"/>
      <c r="AK2" s="233"/>
      <c r="AL2" s="234"/>
      <c r="AM2" s="234"/>
      <c r="AN2" s="234"/>
      <c r="AO2" s="232"/>
      <c r="AP2" s="232"/>
      <c r="AQ2" s="52"/>
      <c r="AR2" s="52"/>
    </row>
    <row r="3" spans="1:61" ht="14.25">
      <c r="A3" s="396" t="s">
        <v>1140</v>
      </c>
      <c r="B3" s="396"/>
      <c r="C3" s="396"/>
      <c r="D3" s="396"/>
      <c r="E3" s="396"/>
      <c r="F3" s="396"/>
      <c r="AE3" s="235"/>
      <c r="AF3" s="361"/>
      <c r="AG3" s="233"/>
      <c r="AH3" s="233"/>
      <c r="AI3" s="233"/>
      <c r="AJ3" s="233"/>
      <c r="AK3" s="233"/>
      <c r="AL3" s="234"/>
      <c r="AM3" s="234"/>
      <c r="AN3" s="234"/>
      <c r="AO3" s="232"/>
      <c r="AP3" s="232"/>
      <c r="AQ3" s="52"/>
      <c r="AR3" s="52"/>
    </row>
    <row r="4" spans="1:61" ht="16.5" customHeight="1">
      <c r="A4" s="397" t="s">
        <v>985</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E4" s="232"/>
      <c r="AF4" s="361"/>
      <c r="AG4" s="233"/>
      <c r="AH4" s="233"/>
      <c r="AI4" s="233"/>
      <c r="AJ4" s="233"/>
      <c r="AK4" s="233"/>
      <c r="AL4" s="234"/>
      <c r="AM4" s="234"/>
      <c r="AN4" s="234"/>
      <c r="AO4" s="232"/>
      <c r="AP4" s="232"/>
      <c r="AQ4" s="52"/>
      <c r="AR4" s="52"/>
    </row>
    <row r="5" spans="1:61" ht="14.25">
      <c r="O5" s="51" t="s">
        <v>1131</v>
      </c>
      <c r="U5" s="53"/>
      <c r="AE5" s="232"/>
      <c r="AF5" s="361"/>
      <c r="AG5" s="233"/>
      <c r="AH5" s="233"/>
      <c r="AI5" s="233"/>
      <c r="AJ5" s="233"/>
      <c r="AK5" s="233"/>
      <c r="AL5" s="233"/>
      <c r="AM5" s="232"/>
      <c r="AN5" s="232"/>
      <c r="AO5" s="232"/>
      <c r="AP5" s="232"/>
      <c r="AQ5" s="52"/>
      <c r="AR5" s="52"/>
    </row>
    <row r="6" spans="1:61" s="54" customFormat="1" ht="20.100000000000001" customHeight="1">
      <c r="A6" s="241" t="s">
        <v>389</v>
      </c>
      <c r="U6" s="398" t="s">
        <v>388</v>
      </c>
      <c r="V6" s="398"/>
      <c r="W6" s="398"/>
      <c r="X6" s="399"/>
      <c r="Y6" s="399"/>
      <c r="Z6" s="399"/>
      <c r="AA6" s="399"/>
      <c r="AB6" s="399"/>
      <c r="AD6" s="254"/>
      <c r="AE6" s="234"/>
      <c r="AF6" s="361" t="s">
        <v>1154</v>
      </c>
      <c r="AG6" s="233"/>
      <c r="AH6" s="233"/>
      <c r="AI6" s="233"/>
      <c r="AJ6" s="233"/>
      <c r="AK6" s="233"/>
      <c r="AL6" s="233"/>
      <c r="AM6" s="233"/>
      <c r="AN6" s="233"/>
      <c r="AO6" s="233"/>
      <c r="AP6" s="234"/>
    </row>
    <row r="7" spans="1:61" ht="49.5" customHeight="1">
      <c r="A7" s="400" t="s">
        <v>1368</v>
      </c>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E7" s="232"/>
      <c r="AF7" s="361"/>
      <c r="AG7" s="236"/>
      <c r="AH7" s="236"/>
      <c r="AI7" s="236"/>
      <c r="AJ7" s="236"/>
      <c r="AK7" s="236"/>
      <c r="AL7" s="236"/>
      <c r="AM7" s="236"/>
      <c r="AN7" s="236"/>
      <c r="AO7" s="236"/>
      <c r="AP7" s="236"/>
      <c r="AQ7" s="55"/>
      <c r="AR7" s="55"/>
      <c r="AS7" s="55"/>
      <c r="AT7" s="55"/>
      <c r="AU7" s="55"/>
      <c r="AV7" s="55"/>
      <c r="AW7" s="55"/>
      <c r="AX7" s="55"/>
      <c r="AY7" s="55"/>
      <c r="AZ7" s="55"/>
      <c r="BA7" s="55"/>
      <c r="BB7" s="55"/>
      <c r="BC7" s="55"/>
      <c r="BD7" s="55"/>
      <c r="BE7" s="55"/>
      <c r="BF7" s="55"/>
      <c r="BG7" s="55"/>
      <c r="BH7" s="55"/>
      <c r="BI7" s="55"/>
    </row>
    <row r="8" spans="1:61" ht="49.5" customHeight="1">
      <c r="A8" s="400"/>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E8" s="232"/>
      <c r="AF8" s="361"/>
      <c r="AG8" s="236"/>
      <c r="AH8" s="236"/>
      <c r="AI8" s="236"/>
      <c r="AJ8" s="236"/>
      <c r="AK8" s="236"/>
      <c r="AL8" s="236"/>
      <c r="AM8" s="236"/>
      <c r="AN8" s="236"/>
      <c r="AO8" s="236"/>
      <c r="AP8" s="236"/>
      <c r="AQ8" s="55"/>
      <c r="AR8" s="55"/>
      <c r="AS8" s="55"/>
      <c r="AT8" s="55"/>
      <c r="AU8" s="55"/>
      <c r="AV8" s="55"/>
      <c r="AW8" s="55"/>
      <c r="AX8" s="55"/>
      <c r="AY8" s="55"/>
      <c r="AZ8" s="55"/>
      <c r="BA8" s="55"/>
      <c r="BB8" s="55"/>
      <c r="BC8" s="55"/>
      <c r="BD8" s="55"/>
      <c r="BE8" s="55"/>
      <c r="BF8" s="55"/>
      <c r="BG8" s="55"/>
      <c r="BH8" s="55"/>
      <c r="BI8" s="55"/>
    </row>
    <row r="9" spans="1:61" s="60" customFormat="1" ht="16.5" customHeight="1">
      <c r="A9" s="401" t="s">
        <v>386</v>
      </c>
      <c r="B9" s="401"/>
      <c r="C9" s="401"/>
      <c r="D9" s="402"/>
      <c r="E9" s="402"/>
      <c r="F9" s="402"/>
      <c r="G9" s="402"/>
      <c r="H9" s="58"/>
      <c r="I9" s="58"/>
      <c r="J9" s="58"/>
      <c r="K9" s="58"/>
      <c r="L9" s="58"/>
      <c r="M9" s="58"/>
      <c r="N9" s="58"/>
      <c r="O9" s="58"/>
      <c r="P9" s="58"/>
      <c r="Q9" s="58"/>
      <c r="R9" s="403" t="s">
        <v>387</v>
      </c>
      <c r="S9" s="403"/>
      <c r="T9" s="403"/>
      <c r="U9" s="403"/>
      <c r="V9" s="404"/>
      <c r="W9" s="404"/>
      <c r="X9" s="404"/>
      <c r="Y9" s="404"/>
      <c r="Z9" s="57"/>
      <c r="AA9" s="56"/>
      <c r="AB9" s="56"/>
      <c r="AC9" s="52"/>
      <c r="AD9" s="255"/>
      <c r="AE9" s="237"/>
      <c r="AF9" s="361" t="s">
        <v>1155</v>
      </c>
      <c r="AG9" s="233"/>
      <c r="AH9" s="233"/>
      <c r="AI9" s="233"/>
      <c r="AJ9" s="233"/>
      <c r="AK9" s="233"/>
      <c r="AL9" s="233"/>
      <c r="AM9" s="233"/>
      <c r="AN9" s="233"/>
      <c r="AO9" s="233"/>
      <c r="AP9" s="238"/>
      <c r="AQ9" s="266"/>
      <c r="AR9" s="266"/>
    </row>
    <row r="10" spans="1:61" s="60" customFormat="1" ht="16.5" customHeight="1">
      <c r="A10" s="242"/>
      <c r="B10" s="405" t="s">
        <v>476</v>
      </c>
      <c r="C10" s="405"/>
      <c r="D10" s="406"/>
      <c r="E10" s="406"/>
      <c r="F10" s="406"/>
      <c r="G10" s="406"/>
      <c r="H10" s="406"/>
      <c r="I10" s="406"/>
      <c r="J10" s="406"/>
      <c r="K10" s="406"/>
      <c r="L10" s="406"/>
      <c r="M10" s="406"/>
      <c r="N10" s="406"/>
      <c r="O10" s="58"/>
      <c r="P10" s="58"/>
      <c r="Q10" s="58"/>
      <c r="R10" s="403" t="s">
        <v>385</v>
      </c>
      <c r="S10" s="403"/>
      <c r="T10" s="403"/>
      <c r="U10" s="403"/>
      <c r="V10" s="407"/>
      <c r="W10" s="407"/>
      <c r="X10" s="407"/>
      <c r="Y10" s="407"/>
      <c r="Z10" s="59"/>
      <c r="AA10" s="58"/>
      <c r="AB10" s="58"/>
      <c r="AD10" s="255"/>
      <c r="AE10" s="237"/>
      <c r="AF10" s="361" t="s">
        <v>1156</v>
      </c>
      <c r="AG10" s="233"/>
      <c r="AH10" s="233"/>
      <c r="AI10" s="233"/>
      <c r="AJ10" s="233"/>
      <c r="AK10" s="233"/>
      <c r="AL10" s="233"/>
      <c r="AM10" s="233"/>
      <c r="AN10" s="233"/>
      <c r="AO10" s="233"/>
      <c r="AP10" s="239"/>
      <c r="AQ10" s="266"/>
      <c r="AR10" s="266"/>
    </row>
    <row r="11" spans="1:61" s="60" customFormat="1" ht="16.5" customHeight="1">
      <c r="A11" s="242"/>
      <c r="B11" s="405" t="s">
        <v>477</v>
      </c>
      <c r="C11" s="405"/>
      <c r="D11" s="395"/>
      <c r="E11" s="395"/>
      <c r="F11" s="395"/>
      <c r="G11" s="395"/>
      <c r="H11" s="395"/>
      <c r="I11" s="395"/>
      <c r="J11" s="395"/>
      <c r="K11" s="395"/>
      <c r="L11" s="395"/>
      <c r="M11" s="395"/>
      <c r="N11" s="395"/>
      <c r="O11" s="58"/>
      <c r="P11" s="58"/>
      <c r="Q11" s="58"/>
      <c r="R11" s="58"/>
      <c r="S11" s="58"/>
      <c r="T11" s="58"/>
      <c r="U11" s="58"/>
      <c r="V11" s="58"/>
      <c r="W11" s="58"/>
      <c r="X11" s="58"/>
      <c r="Y11" s="58"/>
      <c r="Z11" s="58"/>
      <c r="AA11" s="58"/>
      <c r="AB11" s="58"/>
      <c r="AD11" s="255"/>
      <c r="AE11" s="237"/>
      <c r="AF11" s="361"/>
      <c r="AG11" s="233"/>
      <c r="AH11" s="233"/>
      <c r="AI11" s="233"/>
      <c r="AJ11" s="233"/>
      <c r="AK11" s="233"/>
      <c r="AL11" s="233"/>
      <c r="AM11" s="233"/>
      <c r="AN11" s="233"/>
      <c r="AO11" s="233"/>
      <c r="AP11" s="235"/>
      <c r="AQ11" s="266"/>
      <c r="AR11" s="266"/>
    </row>
    <row r="12" spans="1:61" s="60" customFormat="1" ht="16.5" customHeight="1">
      <c r="A12" s="242"/>
      <c r="B12" s="405" t="s">
        <v>478</v>
      </c>
      <c r="C12" s="405"/>
      <c r="D12" s="395"/>
      <c r="E12" s="395"/>
      <c r="F12" s="395"/>
      <c r="G12" s="395"/>
      <c r="H12" s="395"/>
      <c r="I12" s="395"/>
      <c r="J12" s="395"/>
      <c r="K12" s="395"/>
      <c r="L12" s="395"/>
      <c r="M12" s="395"/>
      <c r="N12" s="395"/>
      <c r="O12" s="58"/>
      <c r="P12" s="58"/>
      <c r="Q12" s="58"/>
      <c r="R12" s="58"/>
      <c r="S12" s="58"/>
      <c r="T12" s="58"/>
      <c r="U12" s="58"/>
      <c r="V12" s="58"/>
      <c r="W12" s="58"/>
      <c r="X12" s="58"/>
      <c r="Y12" s="58"/>
      <c r="Z12" s="58"/>
      <c r="AA12" s="58"/>
      <c r="AB12" s="58"/>
      <c r="AD12" s="255"/>
      <c r="AE12" s="237"/>
      <c r="AF12" s="361"/>
      <c r="AG12" s="233"/>
      <c r="AH12" s="233"/>
      <c r="AI12" s="233"/>
      <c r="AJ12" s="233"/>
      <c r="AK12" s="233"/>
      <c r="AL12" s="233"/>
      <c r="AM12" s="233"/>
      <c r="AN12" s="233"/>
      <c r="AO12" s="233"/>
      <c r="AP12" s="235"/>
      <c r="AQ12" s="266"/>
      <c r="AR12" s="266"/>
    </row>
    <row r="13" spans="1:61" s="60" customFormat="1" ht="16.5" customHeight="1">
      <c r="A13" s="242" t="s">
        <v>1</v>
      </c>
      <c r="B13" s="405" t="s">
        <v>479</v>
      </c>
      <c r="C13" s="405"/>
      <c r="D13" s="406"/>
      <c r="E13" s="406"/>
      <c r="F13" s="406"/>
      <c r="G13" s="406"/>
      <c r="H13" s="406"/>
      <c r="I13" s="406"/>
      <c r="J13" s="406"/>
      <c r="K13" s="406"/>
      <c r="L13" s="406"/>
      <c r="M13" s="406"/>
      <c r="N13" s="406"/>
      <c r="O13" s="58"/>
      <c r="P13" s="58"/>
      <c r="Q13" s="58"/>
      <c r="R13" s="58"/>
      <c r="S13" s="58"/>
      <c r="T13" s="58"/>
      <c r="U13" s="58"/>
      <c r="V13" s="58"/>
      <c r="W13" s="58"/>
      <c r="X13" s="58"/>
      <c r="Y13" s="58"/>
      <c r="Z13" s="58"/>
      <c r="AA13" s="58"/>
      <c r="AB13" s="58"/>
      <c r="AD13" s="255"/>
      <c r="AE13" s="237"/>
      <c r="AF13" s="361"/>
      <c r="AG13" s="233"/>
      <c r="AH13" s="233"/>
      <c r="AI13" s="233"/>
      <c r="AJ13" s="233"/>
      <c r="AK13" s="233"/>
      <c r="AL13" s="233"/>
      <c r="AM13" s="233"/>
      <c r="AN13" s="233"/>
      <c r="AO13" s="233"/>
      <c r="AP13" s="235"/>
      <c r="AQ13" s="266"/>
      <c r="AR13" s="266"/>
    </row>
    <row r="14" spans="1:61" s="60" customFormat="1" ht="16.5" customHeight="1">
      <c r="A14" s="408" t="s">
        <v>463</v>
      </c>
      <c r="B14" s="408"/>
      <c r="C14" s="408"/>
      <c r="D14" s="409"/>
      <c r="E14" s="409"/>
      <c r="F14" s="409"/>
      <c r="G14" s="409"/>
      <c r="H14" s="58"/>
      <c r="I14" s="61"/>
      <c r="J14" s="61"/>
      <c r="K14" s="61"/>
      <c r="L14" s="61"/>
      <c r="M14" s="61"/>
      <c r="N14" s="61"/>
      <c r="O14" s="408" t="s">
        <v>480</v>
      </c>
      <c r="P14" s="408"/>
      <c r="Q14" s="408"/>
      <c r="R14" s="408"/>
      <c r="S14" s="408"/>
      <c r="T14" s="402"/>
      <c r="U14" s="402"/>
      <c r="V14" s="402"/>
      <c r="W14" s="402"/>
      <c r="X14" s="58"/>
      <c r="Y14" s="58"/>
      <c r="Z14" s="58"/>
      <c r="AA14" s="58"/>
      <c r="AB14" s="58"/>
      <c r="AD14" s="256" t="b">
        <v>0</v>
      </c>
      <c r="AE14" s="240"/>
      <c r="AF14" s="361" t="s">
        <v>1157</v>
      </c>
      <c r="AG14" s="233"/>
      <c r="AH14" s="233"/>
      <c r="AI14" s="233"/>
      <c r="AJ14" s="233"/>
      <c r="AK14" s="233"/>
      <c r="AL14" s="233"/>
      <c r="AM14" s="233"/>
      <c r="AN14" s="233"/>
      <c r="AO14" s="233"/>
      <c r="AP14" s="235"/>
      <c r="AQ14" s="266"/>
      <c r="AR14" s="266"/>
    </row>
    <row r="15" spans="1:61" s="60" customFormat="1" ht="16.5" customHeight="1">
      <c r="A15" s="242"/>
      <c r="B15" s="405" t="s">
        <v>476</v>
      </c>
      <c r="C15" s="405"/>
      <c r="D15" s="406"/>
      <c r="E15" s="406"/>
      <c r="F15" s="406"/>
      <c r="G15" s="406"/>
      <c r="H15" s="406"/>
      <c r="I15" s="406"/>
      <c r="J15" s="406"/>
      <c r="K15" s="406"/>
      <c r="L15" s="406"/>
      <c r="M15" s="406"/>
      <c r="N15" s="406"/>
      <c r="O15" s="58"/>
      <c r="P15" s="405" t="s">
        <v>476</v>
      </c>
      <c r="Q15" s="405"/>
      <c r="R15" s="406"/>
      <c r="S15" s="406"/>
      <c r="T15" s="406"/>
      <c r="U15" s="406"/>
      <c r="V15" s="406"/>
      <c r="W15" s="406"/>
      <c r="X15" s="406"/>
      <c r="Y15" s="406"/>
      <c r="Z15" s="406"/>
      <c r="AA15" s="406"/>
      <c r="AB15" s="406"/>
      <c r="AD15" s="256" t="b">
        <v>0</v>
      </c>
      <c r="AE15" s="237"/>
      <c r="AF15" s="361"/>
      <c r="AG15" s="233"/>
      <c r="AH15" s="233"/>
      <c r="AI15" s="233"/>
      <c r="AJ15" s="233"/>
      <c r="AK15" s="233"/>
      <c r="AL15" s="233"/>
      <c r="AM15" s="233"/>
      <c r="AN15" s="233"/>
      <c r="AO15" s="233"/>
      <c r="AP15" s="235"/>
      <c r="AQ15" s="266"/>
      <c r="AR15" s="266"/>
    </row>
    <row r="16" spans="1:61" s="60" customFormat="1" ht="16.5" customHeight="1">
      <c r="A16" s="242"/>
      <c r="B16" s="405" t="s">
        <v>477</v>
      </c>
      <c r="C16" s="405"/>
      <c r="D16" s="395"/>
      <c r="E16" s="395"/>
      <c r="F16" s="395"/>
      <c r="G16" s="395"/>
      <c r="H16" s="395"/>
      <c r="I16" s="395"/>
      <c r="J16" s="395"/>
      <c r="K16" s="395"/>
      <c r="L16" s="395"/>
      <c r="M16" s="395"/>
      <c r="N16" s="395"/>
      <c r="O16" s="58"/>
      <c r="P16" s="405" t="s">
        <v>477</v>
      </c>
      <c r="Q16" s="405"/>
      <c r="R16" s="395"/>
      <c r="S16" s="395"/>
      <c r="T16" s="395"/>
      <c r="U16" s="395"/>
      <c r="V16" s="395"/>
      <c r="W16" s="395"/>
      <c r="X16" s="395"/>
      <c r="Y16" s="395"/>
      <c r="Z16" s="395"/>
      <c r="AA16" s="395"/>
      <c r="AB16" s="395"/>
      <c r="AD16" s="255"/>
      <c r="AE16" s="237"/>
      <c r="AF16" s="361"/>
      <c r="AG16" s="233"/>
      <c r="AH16" s="233"/>
      <c r="AI16" s="233"/>
      <c r="AJ16" s="233"/>
      <c r="AK16" s="233"/>
      <c r="AL16" s="233"/>
      <c r="AM16" s="233"/>
      <c r="AN16" s="233"/>
      <c r="AO16" s="233"/>
      <c r="AP16" s="235"/>
      <c r="AQ16" s="266"/>
      <c r="AR16" s="266"/>
    </row>
    <row r="17" spans="1:44" s="60" customFormat="1" ht="16.5" customHeight="1">
      <c r="A17" s="242"/>
      <c r="B17" s="405" t="s">
        <v>478</v>
      </c>
      <c r="C17" s="405"/>
      <c r="D17" s="395"/>
      <c r="E17" s="395"/>
      <c r="F17" s="395"/>
      <c r="G17" s="395"/>
      <c r="H17" s="395"/>
      <c r="I17" s="395"/>
      <c r="J17" s="395"/>
      <c r="K17" s="395"/>
      <c r="L17" s="395"/>
      <c r="M17" s="395"/>
      <c r="N17" s="395"/>
      <c r="O17" s="58"/>
      <c r="P17" s="405" t="s">
        <v>478</v>
      </c>
      <c r="Q17" s="405"/>
      <c r="R17" s="395"/>
      <c r="S17" s="395"/>
      <c r="T17" s="395"/>
      <c r="U17" s="395"/>
      <c r="V17" s="395"/>
      <c r="W17" s="395"/>
      <c r="X17" s="395"/>
      <c r="Y17" s="395"/>
      <c r="Z17" s="395"/>
      <c r="AA17" s="395"/>
      <c r="AB17" s="395"/>
      <c r="AD17" s="255"/>
      <c r="AE17" s="237"/>
      <c r="AF17" s="361"/>
      <c r="AG17" s="233"/>
      <c r="AH17" s="233"/>
      <c r="AI17" s="233"/>
      <c r="AJ17" s="233"/>
      <c r="AK17" s="233"/>
      <c r="AL17" s="233"/>
      <c r="AM17" s="233"/>
      <c r="AN17" s="233"/>
      <c r="AO17" s="233"/>
      <c r="AP17" s="235"/>
      <c r="AQ17" s="266"/>
      <c r="AR17" s="266"/>
    </row>
    <row r="18" spans="1:44" s="60" customFormat="1" ht="16.5" customHeight="1">
      <c r="A18" s="242"/>
      <c r="B18" s="405" t="s">
        <v>479</v>
      </c>
      <c r="C18" s="405"/>
      <c r="D18" s="406"/>
      <c r="E18" s="406"/>
      <c r="F18" s="406"/>
      <c r="G18" s="406"/>
      <c r="H18" s="406"/>
      <c r="I18" s="406"/>
      <c r="J18" s="406"/>
      <c r="K18" s="406"/>
      <c r="L18" s="406"/>
      <c r="M18" s="406"/>
      <c r="N18" s="406"/>
      <c r="O18" s="58"/>
      <c r="P18" s="405" t="s">
        <v>479</v>
      </c>
      <c r="Q18" s="405"/>
      <c r="R18" s="406"/>
      <c r="S18" s="406"/>
      <c r="T18" s="406"/>
      <c r="U18" s="406"/>
      <c r="V18" s="406"/>
      <c r="W18" s="406"/>
      <c r="X18" s="406"/>
      <c r="Y18" s="406"/>
      <c r="Z18" s="406"/>
      <c r="AA18" s="406"/>
      <c r="AB18" s="406"/>
      <c r="AD18" s="255"/>
      <c r="AE18" s="237"/>
      <c r="AF18" s="361"/>
      <c r="AG18" s="233"/>
      <c r="AH18" s="233"/>
      <c r="AI18" s="233"/>
      <c r="AJ18" s="233"/>
      <c r="AK18" s="233"/>
      <c r="AL18" s="233"/>
      <c r="AM18" s="233"/>
      <c r="AN18" s="233"/>
      <c r="AO18" s="233"/>
      <c r="AP18" s="235"/>
      <c r="AQ18" s="266"/>
      <c r="AR18" s="266"/>
    </row>
    <row r="19" spans="1:44" s="60" customFormat="1" ht="5.25" customHeight="1" thickBot="1">
      <c r="A19" s="52"/>
      <c r="B19" s="62"/>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52"/>
      <c r="AD19" s="255"/>
      <c r="AE19" s="237"/>
      <c r="AF19" s="361"/>
      <c r="AG19" s="233"/>
      <c r="AH19" s="233"/>
      <c r="AI19" s="233"/>
      <c r="AJ19" s="233"/>
      <c r="AK19" s="233"/>
      <c r="AL19" s="233"/>
      <c r="AM19" s="233"/>
      <c r="AN19" s="233"/>
      <c r="AO19" s="233"/>
      <c r="AP19" s="235"/>
      <c r="AQ19" s="266"/>
      <c r="AR19" s="266"/>
    </row>
    <row r="20" spans="1:44" ht="15" customHeight="1">
      <c r="A20" s="509" t="s">
        <v>1132</v>
      </c>
      <c r="B20" s="511" t="s">
        <v>474</v>
      </c>
      <c r="C20" s="512"/>
      <c r="D20" s="421" t="s">
        <v>383</v>
      </c>
      <c r="E20" s="421"/>
      <c r="F20" s="422"/>
      <c r="G20" s="423"/>
      <c r="H20" s="423"/>
      <c r="I20" s="423"/>
      <c r="J20" s="423"/>
      <c r="K20" s="423"/>
      <c r="L20" s="423"/>
      <c r="M20" s="423"/>
      <c r="N20" s="423"/>
      <c r="O20" s="423"/>
      <c r="P20" s="423"/>
      <c r="Q20" s="423"/>
      <c r="R20" s="423"/>
      <c r="S20" s="423"/>
      <c r="T20" s="423"/>
      <c r="U20" s="423"/>
      <c r="V20" s="423"/>
      <c r="W20" s="423"/>
      <c r="X20" s="423"/>
      <c r="Y20" s="424"/>
      <c r="Z20" s="425"/>
      <c r="AA20" s="425"/>
      <c r="AB20" s="426"/>
      <c r="AC20" s="154" t="s">
        <v>382</v>
      </c>
      <c r="AD20" s="255"/>
      <c r="AE20" s="232"/>
      <c r="AF20" s="361" t="s">
        <v>1374</v>
      </c>
      <c r="AG20" s="233"/>
      <c r="AH20" s="233"/>
      <c r="AI20" s="233"/>
      <c r="AJ20" s="233"/>
      <c r="AK20" s="233"/>
      <c r="AL20" s="233"/>
      <c r="AM20" s="233"/>
      <c r="AN20" s="233"/>
      <c r="AO20" s="233"/>
      <c r="AP20" s="234"/>
    </row>
    <row r="21" spans="1:44" ht="15" customHeight="1">
      <c r="A21" s="510"/>
      <c r="B21" s="420"/>
      <c r="C21" s="420"/>
      <c r="D21" s="398" t="s">
        <v>381</v>
      </c>
      <c r="E21" s="398"/>
      <c r="F21" s="415"/>
      <c r="G21" s="416"/>
      <c r="H21" s="416"/>
      <c r="I21" s="416"/>
      <c r="J21" s="416"/>
      <c r="K21" s="416"/>
      <c r="L21" s="416"/>
      <c r="M21" s="416"/>
      <c r="N21" s="416"/>
      <c r="O21" s="416"/>
      <c r="P21" s="416"/>
      <c r="Q21" s="416"/>
      <c r="R21" s="416"/>
      <c r="S21" s="416"/>
      <c r="T21" s="416"/>
      <c r="U21" s="416"/>
      <c r="V21" s="416"/>
      <c r="W21" s="417"/>
      <c r="X21" s="243"/>
      <c r="Y21" s="418" t="str">
        <f>IFERROR(IF(LENB(Y20)=10,VLOOKUP(LEFT(Y20,3),国x,2,0),""),"")</f>
        <v/>
      </c>
      <c r="Z21" s="418"/>
      <c r="AA21" s="418"/>
      <c r="AB21" s="419"/>
      <c r="AC21" s="155"/>
      <c r="AD21" s="255"/>
      <c r="AE21" s="232"/>
      <c r="AF21" s="361" t="s">
        <v>964</v>
      </c>
      <c r="AG21" s="233"/>
      <c r="AH21" s="233"/>
      <c r="AI21" s="233"/>
      <c r="AJ21" s="233"/>
      <c r="AK21" s="233"/>
      <c r="AL21" s="233"/>
      <c r="AM21" s="233"/>
      <c r="AN21" s="233"/>
      <c r="AO21" s="233"/>
      <c r="AP21" s="234"/>
    </row>
    <row r="22" spans="1:44" ht="15" customHeight="1">
      <c r="A22" s="510"/>
      <c r="B22" s="486" t="s">
        <v>1134</v>
      </c>
      <c r="C22" s="486"/>
      <c r="D22" s="398" t="s">
        <v>383</v>
      </c>
      <c r="E22" s="398"/>
      <c r="F22" s="410"/>
      <c r="G22" s="411"/>
      <c r="H22" s="411"/>
      <c r="I22" s="411"/>
      <c r="J22" s="411"/>
      <c r="K22" s="411"/>
      <c r="L22" s="411"/>
      <c r="M22" s="411"/>
      <c r="N22" s="411"/>
      <c r="O22" s="411"/>
      <c r="P22" s="411"/>
      <c r="Q22" s="411"/>
      <c r="R22" s="411"/>
      <c r="S22" s="411"/>
      <c r="T22" s="411"/>
      <c r="U22" s="411"/>
      <c r="V22" s="411"/>
      <c r="W22" s="411"/>
      <c r="X22" s="411"/>
      <c r="Y22" s="412"/>
      <c r="Z22" s="413"/>
      <c r="AA22" s="413"/>
      <c r="AB22" s="414"/>
      <c r="AC22" s="156" t="s">
        <v>382</v>
      </c>
      <c r="AE22" s="232"/>
      <c r="AF22" s="361" t="s">
        <v>1373</v>
      </c>
      <c r="AG22" s="233"/>
      <c r="AH22" s="233"/>
      <c r="AI22" s="233"/>
      <c r="AJ22" s="233"/>
      <c r="AK22" s="233"/>
      <c r="AL22" s="233"/>
      <c r="AM22" s="233"/>
      <c r="AN22" s="233"/>
      <c r="AO22" s="233"/>
      <c r="AP22" s="234"/>
    </row>
    <row r="23" spans="1:44" ht="15" customHeight="1">
      <c r="A23" s="510"/>
      <c r="B23" s="486"/>
      <c r="C23" s="486"/>
      <c r="D23" s="398" t="s">
        <v>381</v>
      </c>
      <c r="E23" s="398"/>
      <c r="F23" s="415"/>
      <c r="G23" s="416"/>
      <c r="H23" s="416"/>
      <c r="I23" s="416"/>
      <c r="J23" s="416"/>
      <c r="K23" s="416"/>
      <c r="L23" s="416"/>
      <c r="M23" s="416"/>
      <c r="N23" s="416"/>
      <c r="O23" s="416"/>
      <c r="P23" s="416"/>
      <c r="Q23" s="416"/>
      <c r="R23" s="416"/>
      <c r="S23" s="416"/>
      <c r="T23" s="416"/>
      <c r="U23" s="416"/>
      <c r="V23" s="416"/>
      <c r="W23" s="417"/>
      <c r="X23" s="243"/>
      <c r="Y23" s="418" t="str">
        <f>IFERROR(IF(LENB(Y22)=10,VLOOKUP(LEFT(Y22,3),国x,2,0),""),"")</f>
        <v/>
      </c>
      <c r="Z23" s="418"/>
      <c r="AA23" s="418"/>
      <c r="AB23" s="419"/>
      <c r="AC23" s="157"/>
      <c r="AE23" s="232"/>
      <c r="AF23" s="361"/>
      <c r="AG23" s="233"/>
      <c r="AH23" s="233"/>
      <c r="AI23" s="233"/>
      <c r="AJ23" s="233"/>
      <c r="AK23" s="233"/>
      <c r="AL23" s="233"/>
      <c r="AM23" s="233"/>
      <c r="AN23" s="233"/>
      <c r="AO23" s="233"/>
      <c r="AP23" s="234"/>
    </row>
    <row r="24" spans="1:44" ht="15" customHeight="1">
      <c r="A24" s="510"/>
      <c r="B24" s="420" t="s">
        <v>384</v>
      </c>
      <c r="C24" s="420"/>
      <c r="D24" s="398" t="s">
        <v>383</v>
      </c>
      <c r="E24" s="398"/>
      <c r="F24" s="410"/>
      <c r="G24" s="411"/>
      <c r="H24" s="411"/>
      <c r="I24" s="411"/>
      <c r="J24" s="411"/>
      <c r="K24" s="411"/>
      <c r="L24" s="411"/>
      <c r="M24" s="411"/>
      <c r="N24" s="411"/>
      <c r="O24" s="411"/>
      <c r="P24" s="411"/>
      <c r="Q24" s="411"/>
      <c r="R24" s="411"/>
      <c r="S24" s="411"/>
      <c r="T24" s="411"/>
      <c r="U24" s="411"/>
      <c r="V24" s="411"/>
      <c r="W24" s="411"/>
      <c r="X24" s="411"/>
      <c r="Y24" s="412"/>
      <c r="Z24" s="413"/>
      <c r="AA24" s="413"/>
      <c r="AB24" s="414"/>
      <c r="AC24" s="158" t="s">
        <v>382</v>
      </c>
      <c r="AE24" s="232"/>
      <c r="AF24" s="361"/>
      <c r="AG24" s="233"/>
      <c r="AH24" s="233"/>
      <c r="AI24" s="233"/>
      <c r="AJ24" s="233"/>
      <c r="AK24" s="233"/>
      <c r="AL24" s="233"/>
      <c r="AM24" s="233"/>
      <c r="AN24" s="233"/>
      <c r="AO24" s="233"/>
      <c r="AP24" s="234"/>
    </row>
    <row r="25" spans="1:44" ht="15" customHeight="1">
      <c r="A25" s="510" t="b">
        <v>0</v>
      </c>
      <c r="B25" s="420"/>
      <c r="C25" s="420"/>
      <c r="D25" s="398" t="s">
        <v>381</v>
      </c>
      <c r="E25" s="398"/>
      <c r="F25" s="415"/>
      <c r="G25" s="416"/>
      <c r="H25" s="416"/>
      <c r="I25" s="416"/>
      <c r="J25" s="416"/>
      <c r="K25" s="416"/>
      <c r="L25" s="416"/>
      <c r="M25" s="416"/>
      <c r="N25" s="416"/>
      <c r="O25" s="416"/>
      <c r="P25" s="416"/>
      <c r="Q25" s="416"/>
      <c r="R25" s="416"/>
      <c r="S25" s="416"/>
      <c r="T25" s="416"/>
      <c r="U25" s="416"/>
      <c r="V25" s="416"/>
      <c r="W25" s="417"/>
      <c r="X25" s="243"/>
      <c r="Y25" s="418" t="str">
        <f>IFERROR(IF(LENB(Y24)=10,VLOOKUP(LEFT(Y24,3),国x,2,0),""),"")</f>
        <v/>
      </c>
      <c r="Z25" s="418"/>
      <c r="AA25" s="418"/>
      <c r="AB25" s="419"/>
      <c r="AC25" s="157"/>
      <c r="AE25" s="232"/>
      <c r="AF25" s="361"/>
      <c r="AG25" s="233"/>
      <c r="AH25" s="233"/>
      <c r="AI25" s="233"/>
      <c r="AJ25" s="233"/>
      <c r="AK25" s="233"/>
      <c r="AL25" s="233"/>
      <c r="AM25" s="233"/>
      <c r="AN25" s="233"/>
      <c r="AO25" s="233"/>
      <c r="AP25" s="234"/>
    </row>
    <row r="26" spans="1:44" ht="15" customHeight="1">
      <c r="A26" s="510" t="b">
        <v>1</v>
      </c>
      <c r="B26" s="427" t="s">
        <v>1135</v>
      </c>
      <c r="C26" s="428"/>
      <c r="D26" s="428"/>
      <c r="E26" s="428"/>
      <c r="F26" s="428"/>
      <c r="G26" s="428"/>
      <c r="H26" s="428" t="s">
        <v>380</v>
      </c>
      <c r="I26" s="429"/>
      <c r="J26" s="427" t="s">
        <v>1138</v>
      </c>
      <c r="K26" s="428"/>
      <c r="L26" s="428"/>
      <c r="M26" s="428"/>
      <c r="N26" s="428"/>
      <c r="O26" s="428"/>
      <c r="P26" s="428" t="s">
        <v>380</v>
      </c>
      <c r="Q26" s="429"/>
      <c r="R26" s="427" t="s">
        <v>1139</v>
      </c>
      <c r="S26" s="428"/>
      <c r="T26" s="428"/>
      <c r="U26" s="428"/>
      <c r="V26" s="428"/>
      <c r="W26" s="428"/>
      <c r="X26" s="428" t="s">
        <v>380</v>
      </c>
      <c r="Y26" s="429"/>
      <c r="Z26" s="430" t="s">
        <v>1146</v>
      </c>
      <c r="AA26" s="430"/>
      <c r="AB26" s="430"/>
      <c r="AC26" s="431"/>
      <c r="AE26" s="232"/>
      <c r="AF26" s="361"/>
      <c r="AG26" s="233"/>
      <c r="AH26" s="233"/>
      <c r="AI26" s="233"/>
      <c r="AJ26" s="233"/>
      <c r="AK26" s="233"/>
      <c r="AL26" s="233"/>
      <c r="AM26" s="233"/>
      <c r="AN26" s="233"/>
      <c r="AO26" s="233"/>
      <c r="AP26" s="234"/>
    </row>
    <row r="27" spans="1:44" ht="15" customHeight="1">
      <c r="A27" s="510" t="b">
        <v>1</v>
      </c>
      <c r="B27" s="439" t="str">
        <f>IFERROR(VLOOKUP(H27,国x,2,0),"")</f>
        <v/>
      </c>
      <c r="C27" s="440"/>
      <c r="D27" s="440"/>
      <c r="E27" s="440"/>
      <c r="F27" s="440"/>
      <c r="G27" s="440"/>
      <c r="H27" s="441"/>
      <c r="I27" s="442"/>
      <c r="J27" s="439" t="str">
        <f>IFERROR(VLOOKUP(P27,国x,2,0),"")</f>
        <v/>
      </c>
      <c r="K27" s="440"/>
      <c r="L27" s="440"/>
      <c r="M27" s="440"/>
      <c r="N27" s="440"/>
      <c r="O27" s="440"/>
      <c r="P27" s="441"/>
      <c r="Q27" s="442"/>
      <c r="R27" s="439" t="str">
        <f>IFERROR(VLOOKUP(X27,国x,2,0),"")</f>
        <v/>
      </c>
      <c r="S27" s="440"/>
      <c r="T27" s="440"/>
      <c r="U27" s="440"/>
      <c r="V27" s="440"/>
      <c r="W27" s="440"/>
      <c r="X27" s="441"/>
      <c r="Y27" s="442"/>
      <c r="Z27" s="437" t="s">
        <v>1150</v>
      </c>
      <c r="AA27" s="437"/>
      <c r="AB27" s="437"/>
      <c r="AC27" s="438"/>
      <c r="AE27" s="232"/>
      <c r="AF27" s="361" t="s">
        <v>1158</v>
      </c>
      <c r="AG27" s="233"/>
      <c r="AH27" s="233"/>
      <c r="AI27" s="233"/>
      <c r="AJ27" s="233"/>
      <c r="AK27" s="233"/>
      <c r="AL27" s="233"/>
      <c r="AM27" s="233"/>
      <c r="AN27" s="233"/>
      <c r="AO27" s="233"/>
      <c r="AP27" s="234"/>
    </row>
    <row r="28" spans="1:44" ht="15" customHeight="1">
      <c r="A28" s="510" t="b">
        <v>0</v>
      </c>
      <c r="B28" s="453" t="s">
        <v>379</v>
      </c>
      <c r="C28" s="454"/>
      <c r="D28" s="454"/>
      <c r="E28" s="454"/>
      <c r="F28" s="455"/>
      <c r="G28" s="450"/>
      <c r="H28" s="451"/>
      <c r="I28" s="451"/>
      <c r="J28" s="451"/>
      <c r="K28" s="452"/>
      <c r="L28" s="446" t="s">
        <v>1147</v>
      </c>
      <c r="M28" s="447"/>
      <c r="N28" s="447"/>
      <c r="O28" s="448"/>
      <c r="P28" s="443"/>
      <c r="Q28" s="444"/>
      <c r="R28" s="444"/>
      <c r="S28" s="444"/>
      <c r="T28" s="449"/>
      <c r="U28" s="446" t="s">
        <v>1148</v>
      </c>
      <c r="V28" s="447"/>
      <c r="W28" s="447"/>
      <c r="X28" s="448"/>
      <c r="Y28" s="443"/>
      <c r="Z28" s="444"/>
      <c r="AA28" s="444"/>
      <c r="AB28" s="444"/>
      <c r="AC28" s="445"/>
      <c r="AE28" s="232"/>
      <c r="AF28" s="361" t="s">
        <v>1331</v>
      </c>
      <c r="AG28" s="233"/>
      <c r="AH28" s="233"/>
      <c r="AI28" s="233"/>
      <c r="AJ28" s="233"/>
      <c r="AK28" s="233"/>
      <c r="AL28" s="233"/>
      <c r="AM28" s="233"/>
      <c r="AN28" s="233"/>
      <c r="AO28" s="233"/>
      <c r="AP28" s="234"/>
    </row>
    <row r="29" spans="1:44" ht="15" customHeight="1">
      <c r="A29" s="510"/>
      <c r="B29" s="432" t="s">
        <v>378</v>
      </c>
      <c r="C29" s="433"/>
      <c r="D29" s="433"/>
      <c r="E29" s="433"/>
      <c r="F29" s="433"/>
      <c r="G29" s="433"/>
      <c r="H29" s="433"/>
      <c r="I29" s="434"/>
      <c r="J29" s="435" t="s">
        <v>377</v>
      </c>
      <c r="K29" s="435"/>
      <c r="L29" s="435"/>
      <c r="M29" s="435"/>
      <c r="N29" s="435"/>
      <c r="O29" s="436" t="s">
        <v>376</v>
      </c>
      <c r="P29" s="436"/>
      <c r="Q29" s="436"/>
      <c r="R29" s="436"/>
      <c r="S29" s="494" t="s">
        <v>375</v>
      </c>
      <c r="T29" s="495"/>
      <c r="U29" s="495"/>
      <c r="V29" s="495"/>
      <c r="W29" s="495"/>
      <c r="X29" s="495"/>
      <c r="Y29" s="495"/>
      <c r="Z29" s="495"/>
      <c r="AA29" s="495"/>
      <c r="AB29" s="495"/>
      <c r="AC29" s="496"/>
      <c r="AE29" s="232"/>
      <c r="AF29" s="361"/>
      <c r="AG29" s="233"/>
      <c r="AH29" s="233"/>
      <c r="AI29" s="233"/>
      <c r="AJ29" s="233"/>
      <c r="AK29" s="233"/>
      <c r="AL29" s="233"/>
      <c r="AM29" s="233"/>
      <c r="AN29" s="233"/>
      <c r="AO29" s="233"/>
      <c r="AP29" s="234"/>
    </row>
    <row r="30" spans="1:44" ht="15" customHeight="1">
      <c r="A30" s="510" t="b">
        <v>0</v>
      </c>
      <c r="B30" s="460"/>
      <c r="C30" s="461"/>
      <c r="D30" s="461"/>
      <c r="E30" s="461"/>
      <c r="F30" s="461"/>
      <c r="G30" s="461"/>
      <c r="H30" s="461"/>
      <c r="I30" s="462"/>
      <c r="J30" s="463"/>
      <c r="K30" s="463"/>
      <c r="L30" s="463"/>
      <c r="M30" s="463"/>
      <c r="N30" s="463"/>
      <c r="O30" s="463"/>
      <c r="P30" s="463"/>
      <c r="Q30" s="463"/>
      <c r="R30" s="463"/>
      <c r="S30" s="497"/>
      <c r="T30" s="498"/>
      <c r="U30" s="498"/>
      <c r="V30" s="498"/>
      <c r="W30" s="498"/>
      <c r="X30" s="498"/>
      <c r="Y30" s="498"/>
      <c r="Z30" s="498"/>
      <c r="AA30" s="498"/>
      <c r="AB30" s="498"/>
      <c r="AC30" s="499"/>
      <c r="AE30" s="232"/>
      <c r="AF30" s="361" t="s">
        <v>373</v>
      </c>
      <c r="AG30" s="233"/>
      <c r="AH30" s="233"/>
      <c r="AI30" s="233"/>
      <c r="AJ30" s="233"/>
      <c r="AK30" s="233"/>
      <c r="AL30" s="233"/>
      <c r="AM30" s="233"/>
      <c r="AN30" s="233"/>
      <c r="AO30" s="233"/>
      <c r="AP30" s="234"/>
    </row>
    <row r="31" spans="1:44" ht="21" customHeight="1">
      <c r="A31" s="510" t="b">
        <v>0</v>
      </c>
      <c r="B31" s="493" t="s">
        <v>1141</v>
      </c>
      <c r="C31" s="493"/>
      <c r="D31" s="493"/>
      <c r="E31" s="493"/>
      <c r="F31" s="247"/>
      <c r="G31" s="247"/>
      <c r="H31" s="247"/>
      <c r="I31" s="248"/>
      <c r="J31" s="248"/>
      <c r="K31" s="248"/>
      <c r="L31" s="248"/>
      <c r="M31" s="248"/>
      <c r="N31" s="248"/>
      <c r="O31" s="247"/>
      <c r="P31" s="247"/>
      <c r="Q31" s="247"/>
      <c r="R31" s="247"/>
      <c r="S31" s="250"/>
      <c r="T31" s="250"/>
      <c r="U31" s="251"/>
      <c r="V31" s="251"/>
      <c r="W31" s="250"/>
      <c r="X31" s="250"/>
      <c r="Y31" s="250"/>
      <c r="Z31" s="250"/>
      <c r="AA31" s="250"/>
      <c r="AB31" s="249"/>
      <c r="AC31" s="246"/>
      <c r="AE31" s="232"/>
      <c r="AF31" s="361"/>
      <c r="AG31" s="233"/>
      <c r="AH31" s="233"/>
      <c r="AI31" s="233"/>
      <c r="AJ31" s="233"/>
      <c r="AK31" s="233"/>
      <c r="AL31" s="233"/>
      <c r="AM31" s="233"/>
      <c r="AN31" s="233"/>
      <c r="AO31" s="233"/>
      <c r="AP31" s="234"/>
    </row>
    <row r="32" spans="1:44" ht="13.5">
      <c r="A32" s="510" t="b">
        <v>0</v>
      </c>
      <c r="B32" s="456" t="s">
        <v>6</v>
      </c>
      <c r="C32" s="457"/>
      <c r="D32" s="435" t="s">
        <v>470</v>
      </c>
      <c r="E32" s="435"/>
      <c r="F32" s="435"/>
      <c r="G32" s="435"/>
      <c r="H32" s="435"/>
      <c r="I32" s="468" t="s">
        <v>475</v>
      </c>
      <c r="J32" s="469"/>
      <c r="K32" s="469"/>
      <c r="L32" s="469"/>
      <c r="M32" s="469"/>
      <c r="N32" s="470"/>
      <c r="O32" s="432" t="s">
        <v>1136</v>
      </c>
      <c r="P32" s="433"/>
      <c r="Q32" s="433"/>
      <c r="R32" s="433"/>
      <c r="S32" s="433"/>
      <c r="T32" s="433"/>
      <c r="U32" s="433"/>
      <c r="V32" s="433"/>
      <c r="W32" s="433"/>
      <c r="X32" s="433"/>
      <c r="Y32" s="433"/>
      <c r="Z32" s="433"/>
      <c r="AA32" s="433"/>
      <c r="AB32" s="433"/>
      <c r="AC32" s="464"/>
      <c r="AD32" s="257"/>
      <c r="AE32" s="232"/>
      <c r="AF32" s="361"/>
      <c r="AG32" s="233"/>
      <c r="AH32" s="233"/>
      <c r="AI32" s="233"/>
      <c r="AJ32" s="233"/>
      <c r="AK32" s="233"/>
      <c r="AL32" s="233"/>
      <c r="AM32" s="233"/>
      <c r="AN32" s="233"/>
      <c r="AO32" s="233"/>
      <c r="AP32" s="234"/>
    </row>
    <row r="33" spans="1:44" ht="13.5">
      <c r="A33" s="510"/>
      <c r="B33" s="458"/>
      <c r="C33" s="459"/>
      <c r="D33" s="435"/>
      <c r="E33" s="435"/>
      <c r="F33" s="435"/>
      <c r="G33" s="435"/>
      <c r="H33" s="435"/>
      <c r="I33" s="471"/>
      <c r="J33" s="472"/>
      <c r="K33" s="472"/>
      <c r="L33" s="472"/>
      <c r="M33" s="472"/>
      <c r="N33" s="473"/>
      <c r="O33" s="465" t="s">
        <v>471</v>
      </c>
      <c r="P33" s="466"/>
      <c r="Q33" s="466"/>
      <c r="R33" s="466"/>
      <c r="S33" s="467"/>
      <c r="T33" s="432" t="s">
        <v>472</v>
      </c>
      <c r="U33" s="433"/>
      <c r="V33" s="433"/>
      <c r="W33" s="433"/>
      <c r="X33" s="434"/>
      <c r="Y33" s="432" t="s">
        <v>473</v>
      </c>
      <c r="Z33" s="433"/>
      <c r="AA33" s="433"/>
      <c r="AB33" s="433"/>
      <c r="AC33" s="464"/>
      <c r="AD33" s="257"/>
      <c r="AE33" s="232"/>
      <c r="AF33" s="361"/>
      <c r="AG33" s="233"/>
      <c r="AH33" s="233"/>
      <c r="AI33" s="233"/>
      <c r="AJ33" s="233"/>
      <c r="AK33" s="233"/>
      <c r="AL33" s="233"/>
      <c r="AM33" s="233"/>
      <c r="AN33" s="233"/>
      <c r="AO33" s="233"/>
      <c r="AP33" s="234"/>
    </row>
    <row r="34" spans="1:44" ht="15" customHeight="1">
      <c r="A34" s="510"/>
      <c r="B34" s="480"/>
      <c r="C34" s="481"/>
      <c r="D34" s="482"/>
      <c r="E34" s="482"/>
      <c r="F34" s="482"/>
      <c r="G34" s="482"/>
      <c r="H34" s="482"/>
      <c r="I34" s="490"/>
      <c r="J34" s="491"/>
      <c r="K34" s="491"/>
      <c r="L34" s="491"/>
      <c r="M34" s="491"/>
      <c r="N34" s="492"/>
      <c r="O34" s="490"/>
      <c r="P34" s="491"/>
      <c r="Q34" s="491"/>
      <c r="R34" s="491"/>
      <c r="S34" s="492"/>
      <c r="T34" s="487"/>
      <c r="U34" s="488"/>
      <c r="V34" s="488"/>
      <c r="W34" s="488"/>
      <c r="X34" s="489"/>
      <c r="Y34" s="483">
        <f>O34+T34</f>
        <v>0</v>
      </c>
      <c r="Z34" s="484"/>
      <c r="AA34" s="484"/>
      <c r="AB34" s="484"/>
      <c r="AC34" s="485"/>
      <c r="AD34" s="257"/>
      <c r="AE34" s="232"/>
      <c r="AF34" s="361" t="s">
        <v>371</v>
      </c>
      <c r="AG34" s="233"/>
      <c r="AH34" s="233"/>
      <c r="AI34" s="233"/>
      <c r="AJ34" s="233"/>
      <c r="AK34" s="233"/>
      <c r="AL34" s="233"/>
      <c r="AM34" s="233"/>
      <c r="AN34" s="233"/>
      <c r="AO34" s="233"/>
      <c r="AP34" s="234"/>
    </row>
    <row r="35" spans="1:44" ht="15" customHeight="1">
      <c r="A35" s="510"/>
      <c r="B35" s="480"/>
      <c r="C35" s="481"/>
      <c r="D35" s="482"/>
      <c r="E35" s="482"/>
      <c r="F35" s="482"/>
      <c r="G35" s="482"/>
      <c r="H35" s="482"/>
      <c r="I35" s="490"/>
      <c r="J35" s="491"/>
      <c r="K35" s="491"/>
      <c r="L35" s="491"/>
      <c r="M35" s="491"/>
      <c r="N35" s="492"/>
      <c r="O35" s="490"/>
      <c r="P35" s="491"/>
      <c r="Q35" s="491"/>
      <c r="R35" s="491"/>
      <c r="S35" s="492"/>
      <c r="T35" s="487"/>
      <c r="U35" s="488"/>
      <c r="V35" s="488"/>
      <c r="W35" s="488"/>
      <c r="X35" s="489"/>
      <c r="Y35" s="483">
        <f>O35+T35</f>
        <v>0</v>
      </c>
      <c r="Z35" s="484"/>
      <c r="AA35" s="484"/>
      <c r="AB35" s="484"/>
      <c r="AC35" s="485"/>
      <c r="AD35" s="257"/>
      <c r="AE35" s="232"/>
      <c r="AF35" s="361"/>
      <c r="AG35" s="233"/>
      <c r="AH35" s="233"/>
      <c r="AI35" s="233"/>
      <c r="AJ35" s="233"/>
      <c r="AK35" s="233"/>
      <c r="AL35" s="233"/>
      <c r="AM35" s="233"/>
      <c r="AN35" s="233"/>
      <c r="AO35" s="233"/>
      <c r="AP35" s="234"/>
    </row>
    <row r="36" spans="1:44" ht="15" customHeight="1">
      <c r="A36" s="510"/>
      <c r="B36" s="480"/>
      <c r="C36" s="481"/>
      <c r="D36" s="482"/>
      <c r="E36" s="482"/>
      <c r="F36" s="482"/>
      <c r="G36" s="482"/>
      <c r="H36" s="482"/>
      <c r="I36" s="490"/>
      <c r="J36" s="491"/>
      <c r="K36" s="491"/>
      <c r="L36" s="491"/>
      <c r="M36" s="491"/>
      <c r="N36" s="492"/>
      <c r="O36" s="490"/>
      <c r="P36" s="491"/>
      <c r="Q36" s="491"/>
      <c r="R36" s="491"/>
      <c r="S36" s="492"/>
      <c r="T36" s="487"/>
      <c r="U36" s="488"/>
      <c r="V36" s="488"/>
      <c r="W36" s="488"/>
      <c r="X36" s="489"/>
      <c r="Y36" s="483">
        <f>O36+T36</f>
        <v>0</v>
      </c>
      <c r="Z36" s="484"/>
      <c r="AA36" s="484"/>
      <c r="AB36" s="484"/>
      <c r="AC36" s="485"/>
      <c r="AD36" s="257"/>
      <c r="AE36" s="232"/>
      <c r="AF36" s="361"/>
      <c r="AG36" s="233"/>
      <c r="AH36" s="233"/>
      <c r="AI36" s="233"/>
      <c r="AJ36" s="233"/>
      <c r="AK36" s="233"/>
      <c r="AL36" s="233"/>
      <c r="AM36" s="233"/>
      <c r="AN36" s="233"/>
      <c r="AO36" s="233"/>
      <c r="AP36" s="234"/>
    </row>
    <row r="37" spans="1:44" ht="15" customHeight="1">
      <c r="A37" s="510"/>
      <c r="B37" s="480"/>
      <c r="C37" s="481"/>
      <c r="D37" s="482"/>
      <c r="E37" s="482"/>
      <c r="F37" s="482"/>
      <c r="G37" s="482"/>
      <c r="H37" s="482"/>
      <c r="I37" s="490"/>
      <c r="J37" s="491"/>
      <c r="K37" s="491"/>
      <c r="L37" s="491"/>
      <c r="M37" s="491"/>
      <c r="N37" s="492"/>
      <c r="O37" s="490"/>
      <c r="P37" s="491"/>
      <c r="Q37" s="491"/>
      <c r="R37" s="491"/>
      <c r="S37" s="492"/>
      <c r="T37" s="487"/>
      <c r="U37" s="488"/>
      <c r="V37" s="488"/>
      <c r="W37" s="488"/>
      <c r="X37" s="489"/>
      <c r="Y37" s="483">
        <f>O37+T37</f>
        <v>0</v>
      </c>
      <c r="Z37" s="484"/>
      <c r="AA37" s="484"/>
      <c r="AB37" s="484"/>
      <c r="AC37" s="485"/>
      <c r="AD37" s="257"/>
      <c r="AE37" s="232"/>
      <c r="AF37" s="361"/>
      <c r="AG37" s="233"/>
      <c r="AH37" s="233"/>
      <c r="AI37" s="233"/>
      <c r="AJ37" s="233"/>
      <c r="AK37" s="233"/>
      <c r="AL37" s="233"/>
      <c r="AM37" s="233"/>
      <c r="AN37" s="233"/>
      <c r="AO37" s="233"/>
      <c r="AP37" s="234"/>
    </row>
    <row r="38" spans="1:44" ht="39" customHeight="1">
      <c r="A38" s="545" t="s">
        <v>1330</v>
      </c>
      <c r="B38" s="436"/>
      <c r="C38" s="436"/>
      <c r="D38" s="531"/>
      <c r="E38" s="534"/>
      <c r="F38" s="531"/>
      <c r="G38" s="532"/>
      <c r="H38" s="532"/>
      <c r="I38" s="532"/>
      <c r="J38" s="532"/>
      <c r="K38" s="532"/>
      <c r="L38" s="532"/>
      <c r="M38" s="532"/>
      <c r="N38" s="532"/>
      <c r="O38" s="532"/>
      <c r="P38" s="532"/>
      <c r="Q38" s="532"/>
      <c r="R38" s="532"/>
      <c r="S38" s="532"/>
      <c r="T38" s="532"/>
      <c r="U38" s="532"/>
      <c r="V38" s="532"/>
      <c r="W38" s="532"/>
      <c r="X38" s="532"/>
      <c r="Y38" s="532"/>
      <c r="Z38" s="532"/>
      <c r="AA38" s="532"/>
      <c r="AB38" s="532"/>
      <c r="AC38" s="533"/>
      <c r="AE38" s="232"/>
      <c r="AF38" s="362" t="s">
        <v>1340</v>
      </c>
      <c r="AG38" s="357" t="b">
        <v>1</v>
      </c>
      <c r="AH38" s="357" t="b">
        <v>0</v>
      </c>
      <c r="AI38" s="357" t="b">
        <v>0</v>
      </c>
      <c r="AJ38" s="357" t="b">
        <v>0</v>
      </c>
      <c r="AK38" s="357" t="b">
        <v>0</v>
      </c>
      <c r="AL38" s="357" t="b">
        <v>0</v>
      </c>
      <c r="AM38" s="357" t="b">
        <v>0</v>
      </c>
      <c r="AN38" s="357" t="b">
        <v>0</v>
      </c>
      <c r="AO38" s="357" t="b">
        <v>0</v>
      </c>
      <c r="AP38" s="358">
        <f>COUNTIF(AH38:AO38,"true")</f>
        <v>0</v>
      </c>
      <c r="AQ38" s="359">
        <f>IF(AG38=TRUE,IF(AP38&gt;0,1,0),IF(AP38=0,1,0))</f>
        <v>0</v>
      </c>
    </row>
    <row r="39" spans="1:44" ht="20.25" customHeight="1">
      <c r="A39" s="262"/>
      <c r="B39" s="549" t="s">
        <v>1145</v>
      </c>
      <c r="C39" s="550"/>
      <c r="D39" s="550"/>
      <c r="E39" s="550"/>
      <c r="F39" s="551"/>
      <c r="G39" s="436" t="s">
        <v>1144</v>
      </c>
      <c r="H39" s="436"/>
      <c r="I39" s="436"/>
      <c r="J39" s="436"/>
      <c r="K39" s="515"/>
      <c r="L39" s="516"/>
      <c r="M39" s="453" t="s">
        <v>1143</v>
      </c>
      <c r="N39" s="454"/>
      <c r="O39" s="454"/>
      <c r="P39" s="467" t="s">
        <v>1152</v>
      </c>
      <c r="Q39" s="436"/>
      <c r="R39" s="436"/>
      <c r="S39" s="514"/>
      <c r="T39" s="514"/>
      <c r="U39" s="514"/>
      <c r="V39" s="514"/>
      <c r="W39" s="436" t="s">
        <v>1153</v>
      </c>
      <c r="X39" s="436"/>
      <c r="Y39" s="436"/>
      <c r="Z39" s="514"/>
      <c r="AA39" s="514"/>
      <c r="AB39" s="514"/>
      <c r="AC39" s="519"/>
      <c r="AD39" s="258"/>
      <c r="AE39" s="232"/>
      <c r="AF39" s="233" t="s">
        <v>1382</v>
      </c>
      <c r="AG39" s="233"/>
      <c r="AH39" s="233"/>
      <c r="AI39" s="233"/>
      <c r="AJ39" s="233"/>
      <c r="AK39" s="233"/>
      <c r="AL39" s="233"/>
      <c r="AM39" s="233"/>
      <c r="AN39" s="233"/>
      <c r="AO39" s="233"/>
      <c r="AP39" s="234"/>
    </row>
    <row r="40" spans="1:44" ht="15.75" customHeight="1">
      <c r="A40" s="546" t="s">
        <v>1142</v>
      </c>
      <c r="B40" s="547"/>
      <c r="C40" s="547"/>
      <c r="D40" s="548"/>
      <c r="E40" s="525" t="s">
        <v>1137</v>
      </c>
      <c r="F40" s="526"/>
      <c r="G40" s="526"/>
      <c r="H40" s="517"/>
      <c r="I40" s="517"/>
      <c r="J40" s="517"/>
      <c r="K40" s="517"/>
      <c r="L40" s="517"/>
      <c r="M40" s="517"/>
      <c r="N40" s="517"/>
      <c r="O40" s="517"/>
      <c r="P40" s="517"/>
      <c r="Q40" s="517"/>
      <c r="R40" s="518"/>
      <c r="S40" s="520"/>
      <c r="T40" s="521"/>
      <c r="U40" s="521"/>
      <c r="V40" s="521"/>
      <c r="W40" s="521"/>
      <c r="X40" s="521"/>
      <c r="Y40" s="521"/>
      <c r="Z40" s="521"/>
      <c r="AA40" s="521"/>
      <c r="AB40" s="521"/>
      <c r="AC40" s="522"/>
      <c r="AD40" s="258"/>
      <c r="AE40" s="232"/>
      <c r="AF40" s="361" t="s">
        <v>1159</v>
      </c>
      <c r="AG40" s="233"/>
      <c r="AH40" s="233"/>
      <c r="AI40" s="233"/>
      <c r="AJ40" s="233"/>
      <c r="AK40" s="233"/>
      <c r="AL40" s="233"/>
      <c r="AM40" s="233"/>
      <c r="AN40" s="233"/>
      <c r="AO40" s="233"/>
      <c r="AP40" s="234"/>
    </row>
    <row r="41" spans="1:44" ht="21" customHeight="1">
      <c r="A41" s="552" t="s">
        <v>370</v>
      </c>
      <c r="B41" s="466"/>
      <c r="C41" s="466"/>
      <c r="D41" s="467"/>
      <c r="E41" s="244"/>
      <c r="F41" s="244"/>
      <c r="G41" s="244"/>
      <c r="H41" s="244"/>
      <c r="I41" s="527" t="s">
        <v>369</v>
      </c>
      <c r="J41" s="527"/>
      <c r="K41" s="527"/>
      <c r="L41" s="527"/>
      <c r="M41" s="523"/>
      <c r="N41" s="523"/>
      <c r="O41" s="523"/>
      <c r="P41" s="523"/>
      <c r="Q41" s="523"/>
      <c r="R41" s="523"/>
      <c r="S41" s="523"/>
      <c r="T41" s="523"/>
      <c r="U41" s="523"/>
      <c r="V41" s="523"/>
      <c r="W41" s="523"/>
      <c r="X41" s="523"/>
      <c r="Y41" s="523"/>
      <c r="Z41" s="523"/>
      <c r="AA41" s="523"/>
      <c r="AB41" s="523"/>
      <c r="AC41" s="524"/>
      <c r="AD41" s="259" t="b">
        <v>1</v>
      </c>
      <c r="AE41" s="232"/>
      <c r="AF41" s="363" t="s">
        <v>984</v>
      </c>
      <c r="AG41" s="233"/>
      <c r="AH41" s="233"/>
      <c r="AI41" s="233"/>
      <c r="AJ41" s="233"/>
      <c r="AK41" s="233"/>
      <c r="AL41" s="233"/>
      <c r="AM41" s="233"/>
      <c r="AN41" s="233"/>
      <c r="AO41" s="233"/>
      <c r="AP41" s="234"/>
    </row>
    <row r="42" spans="1:44" ht="81" customHeight="1">
      <c r="A42" s="500" t="s">
        <v>368</v>
      </c>
      <c r="B42" s="501"/>
      <c r="C42" s="501"/>
      <c r="D42" s="501"/>
      <c r="E42" s="528"/>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30"/>
      <c r="AD42" s="360" t="b">
        <v>0</v>
      </c>
      <c r="AE42" s="232"/>
      <c r="AF42" s="513" t="s">
        <v>1383</v>
      </c>
      <c r="AG42" s="513"/>
      <c r="AH42" s="513"/>
      <c r="AI42" s="513"/>
      <c r="AJ42" s="513"/>
      <c r="AK42" s="513"/>
      <c r="AL42" s="513"/>
      <c r="AM42" s="513"/>
      <c r="AN42" s="513"/>
      <c r="AO42" s="513"/>
      <c r="AP42" s="513"/>
      <c r="AQ42" s="267"/>
      <c r="AR42" s="267"/>
    </row>
    <row r="43" spans="1:44" ht="15" customHeight="1">
      <c r="A43" s="500" t="s">
        <v>367</v>
      </c>
      <c r="B43" s="501"/>
      <c r="C43" s="501"/>
      <c r="D43" s="501"/>
      <c r="E43" s="504" t="s">
        <v>366</v>
      </c>
      <c r="F43" s="504"/>
      <c r="G43" s="504"/>
      <c r="H43" s="505"/>
      <c r="I43" s="506"/>
      <c r="J43" s="506"/>
      <c r="K43" s="506"/>
      <c r="L43" s="506"/>
      <c r="M43" s="506"/>
      <c r="N43" s="506"/>
      <c r="O43" s="506"/>
      <c r="P43" s="506"/>
      <c r="Q43" s="506"/>
      <c r="R43" s="506"/>
      <c r="S43" s="506"/>
      <c r="T43" s="506"/>
      <c r="U43" s="506"/>
      <c r="V43" s="506"/>
      <c r="W43" s="506"/>
      <c r="X43" s="506"/>
      <c r="Y43" s="506"/>
      <c r="Z43" s="506"/>
      <c r="AA43" s="506"/>
      <c r="AB43" s="506"/>
      <c r="AC43" s="507"/>
      <c r="AE43" s="232"/>
      <c r="AF43" s="361" t="s">
        <v>1160</v>
      </c>
      <c r="AG43" s="233"/>
      <c r="AH43" s="233"/>
      <c r="AI43" s="233"/>
      <c r="AJ43" s="233"/>
      <c r="AK43" s="233"/>
      <c r="AL43" s="233"/>
      <c r="AM43" s="233"/>
      <c r="AN43" s="233"/>
      <c r="AO43" s="233"/>
      <c r="AP43" s="234"/>
    </row>
    <row r="44" spans="1:44" ht="15" customHeight="1">
      <c r="A44" s="500"/>
      <c r="B44" s="501"/>
      <c r="C44" s="501"/>
      <c r="D44" s="501"/>
      <c r="E44" s="508" t="s">
        <v>365</v>
      </c>
      <c r="F44" s="508"/>
      <c r="G44" s="508"/>
      <c r="H44" s="535"/>
      <c r="I44" s="536"/>
      <c r="J44" s="536"/>
      <c r="K44" s="536"/>
      <c r="L44" s="536"/>
      <c r="M44" s="536"/>
      <c r="N44" s="536"/>
      <c r="O44" s="536"/>
      <c r="P44" s="536"/>
      <c r="Q44" s="536"/>
      <c r="R44" s="536"/>
      <c r="S44" s="536"/>
      <c r="T44" s="536"/>
      <c r="U44" s="536"/>
      <c r="V44" s="536"/>
      <c r="W44" s="536"/>
      <c r="X44" s="536"/>
      <c r="Y44" s="536"/>
      <c r="Z44" s="536"/>
      <c r="AA44" s="536"/>
      <c r="AB44" s="536"/>
      <c r="AC44" s="537"/>
      <c r="AE44" s="232"/>
      <c r="AF44" s="361"/>
      <c r="AG44" s="233"/>
      <c r="AH44" s="233"/>
      <c r="AI44" s="233"/>
      <c r="AJ44" s="233"/>
      <c r="AK44" s="233"/>
      <c r="AL44" s="233"/>
      <c r="AM44" s="233"/>
      <c r="AN44" s="233"/>
      <c r="AO44" s="233"/>
      <c r="AP44" s="234"/>
    </row>
    <row r="45" spans="1:44" ht="15" customHeight="1">
      <c r="A45" s="502"/>
      <c r="B45" s="503"/>
      <c r="C45" s="503"/>
      <c r="D45" s="503"/>
      <c r="E45" s="508" t="s">
        <v>364</v>
      </c>
      <c r="F45" s="508"/>
      <c r="G45" s="508"/>
      <c r="H45" s="539"/>
      <c r="I45" s="540"/>
      <c r="J45" s="540"/>
      <c r="K45" s="540"/>
      <c r="L45" s="540"/>
      <c r="M45" s="541"/>
      <c r="N45" s="538" t="s">
        <v>1133</v>
      </c>
      <c r="O45" s="538"/>
      <c r="P45" s="538"/>
      <c r="Q45" s="542"/>
      <c r="R45" s="543"/>
      <c r="S45" s="543"/>
      <c r="T45" s="543"/>
      <c r="U45" s="543"/>
      <c r="V45" s="543"/>
      <c r="W45" s="543"/>
      <c r="X45" s="543"/>
      <c r="Y45" s="543"/>
      <c r="Z45" s="543"/>
      <c r="AA45" s="543"/>
      <c r="AB45" s="543"/>
      <c r="AC45" s="544"/>
      <c r="AE45" s="232"/>
      <c r="AF45" s="361"/>
      <c r="AG45" s="233"/>
      <c r="AH45" s="233"/>
      <c r="AI45" s="233"/>
      <c r="AJ45" s="233"/>
      <c r="AK45" s="233"/>
      <c r="AL45" s="233"/>
      <c r="AM45" s="233"/>
      <c r="AN45" s="233"/>
      <c r="AO45" s="233"/>
      <c r="AP45" s="234"/>
    </row>
    <row r="46" spans="1:44" ht="27" customHeight="1" thickBot="1">
      <c r="A46" s="477" t="s">
        <v>1370</v>
      </c>
      <c r="B46" s="478"/>
      <c r="C46" s="478"/>
      <c r="D46" s="479"/>
      <c r="E46" s="474" t="s">
        <v>1369</v>
      </c>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6"/>
      <c r="AE46" s="232"/>
      <c r="AF46" s="361" t="s">
        <v>1375</v>
      </c>
      <c r="AG46" s="233"/>
      <c r="AH46" s="233"/>
      <c r="AI46" s="233"/>
      <c r="AJ46" s="233"/>
      <c r="AK46" s="233"/>
      <c r="AL46" s="233"/>
      <c r="AM46" s="233"/>
      <c r="AN46" s="233"/>
      <c r="AO46" s="233"/>
      <c r="AP46" s="234"/>
    </row>
    <row r="47" spans="1:44">
      <c r="C47" s="381"/>
      <c r="AC47" s="245" t="s">
        <v>1346</v>
      </c>
    </row>
    <row r="49" spans="1:32" ht="13.5">
      <c r="A49" s="389" t="s">
        <v>1347</v>
      </c>
    </row>
    <row r="50" spans="1:32" ht="17.25" customHeight="1">
      <c r="A50" s="374" t="s">
        <v>1363</v>
      </c>
      <c r="B50" s="375" t="s">
        <v>1348</v>
      </c>
    </row>
    <row r="51" spans="1:32">
      <c r="B51" s="376" t="s">
        <v>1349</v>
      </c>
      <c r="C51" s="557" t="s">
        <v>1364</v>
      </c>
      <c r="D51" s="557"/>
      <c r="E51" s="557"/>
      <c r="F51" s="557"/>
      <c r="G51" s="557"/>
      <c r="H51" s="557"/>
      <c r="I51" s="557"/>
      <c r="J51" s="558"/>
      <c r="K51" s="558"/>
      <c r="L51" s="558"/>
      <c r="M51" s="558"/>
      <c r="N51" s="558"/>
      <c r="O51" s="558"/>
      <c r="P51" s="558"/>
      <c r="Q51" s="558"/>
      <c r="R51" s="558"/>
      <c r="S51" s="558"/>
      <c r="T51" s="558"/>
      <c r="U51" s="558"/>
      <c r="V51" s="558"/>
      <c r="W51" s="558"/>
      <c r="X51" s="558"/>
      <c r="Y51" s="558"/>
      <c r="Z51" s="558"/>
      <c r="AA51" s="558"/>
      <c r="AB51" s="558"/>
    </row>
    <row r="52" spans="1:32" ht="27.75" customHeight="1">
      <c r="C52" s="557"/>
      <c r="D52" s="557"/>
      <c r="E52" s="557"/>
      <c r="F52" s="557"/>
      <c r="G52" s="557"/>
      <c r="H52" s="557"/>
      <c r="I52" s="557"/>
      <c r="J52" s="558"/>
      <c r="K52" s="558"/>
      <c r="L52" s="558"/>
      <c r="M52" s="558"/>
      <c r="N52" s="558"/>
      <c r="O52" s="558"/>
      <c r="P52" s="558"/>
      <c r="Q52" s="558"/>
      <c r="R52" s="558"/>
      <c r="S52" s="558"/>
      <c r="T52" s="558"/>
      <c r="U52" s="558"/>
      <c r="V52" s="558"/>
      <c r="W52" s="558"/>
      <c r="X52" s="558"/>
      <c r="Y52" s="558"/>
      <c r="Z52" s="558"/>
      <c r="AA52" s="558"/>
      <c r="AB52" s="558"/>
    </row>
    <row r="53" spans="1:32">
      <c r="C53" s="377"/>
      <c r="D53" s="377"/>
      <c r="E53" s="377"/>
      <c r="F53" s="377"/>
      <c r="G53" s="377"/>
      <c r="H53" s="377"/>
      <c r="I53" s="377"/>
      <c r="J53" s="375"/>
      <c r="K53" s="375"/>
      <c r="L53" s="375"/>
      <c r="M53" s="375"/>
      <c r="N53" s="375"/>
      <c r="O53" s="375"/>
      <c r="P53" s="375"/>
      <c r="Q53" s="375"/>
      <c r="R53" s="375"/>
      <c r="S53" s="375"/>
      <c r="T53" s="375"/>
      <c r="U53" s="375"/>
      <c r="V53" s="375"/>
      <c r="W53" s="375"/>
      <c r="X53" s="375"/>
      <c r="Y53" s="375"/>
      <c r="Z53" s="375"/>
      <c r="AA53" s="375"/>
      <c r="AB53" s="375"/>
    </row>
    <row r="54" spans="1:32">
      <c r="B54" s="376" t="s">
        <v>1365</v>
      </c>
      <c r="C54" s="557" t="s">
        <v>1366</v>
      </c>
      <c r="D54" s="557"/>
      <c r="E54" s="557"/>
      <c r="F54" s="557"/>
      <c r="G54" s="557"/>
      <c r="H54" s="557"/>
      <c r="I54" s="557"/>
      <c r="J54" s="554"/>
      <c r="K54" s="554"/>
      <c r="L54" s="554"/>
      <c r="M54" s="554"/>
      <c r="N54" s="554"/>
      <c r="O54" s="554"/>
      <c r="P54" s="554"/>
      <c r="Q54" s="554"/>
      <c r="R54" s="554"/>
      <c r="S54" s="554"/>
      <c r="T54" s="554"/>
      <c r="U54" s="554"/>
      <c r="V54" s="554"/>
      <c r="W54" s="554"/>
      <c r="X54" s="554"/>
      <c r="Y54" s="554"/>
      <c r="Z54" s="554"/>
      <c r="AA54" s="554"/>
      <c r="AB54" s="554"/>
    </row>
    <row r="55" spans="1:32" ht="20.25" customHeight="1">
      <c r="C55" s="557"/>
      <c r="D55" s="557"/>
      <c r="E55" s="557"/>
      <c r="F55" s="557"/>
      <c r="G55" s="557"/>
      <c r="H55" s="557"/>
      <c r="I55" s="557"/>
      <c r="J55" s="554"/>
      <c r="K55" s="554"/>
      <c r="L55" s="554"/>
      <c r="M55" s="554"/>
      <c r="N55" s="554"/>
      <c r="O55" s="554"/>
      <c r="P55" s="554"/>
      <c r="Q55" s="554"/>
      <c r="R55" s="554"/>
      <c r="S55" s="554"/>
      <c r="T55" s="554"/>
      <c r="U55" s="554"/>
      <c r="V55" s="554"/>
      <c r="W55" s="554"/>
      <c r="X55" s="554"/>
      <c r="Y55" s="554"/>
      <c r="Z55" s="554"/>
      <c r="AA55" s="554"/>
      <c r="AB55" s="554"/>
    </row>
    <row r="57" spans="1:32" ht="22.5" customHeight="1">
      <c r="B57" s="376" t="s">
        <v>1367</v>
      </c>
      <c r="C57" s="375" t="s">
        <v>1371</v>
      </c>
    </row>
    <row r="58" spans="1:32" ht="15.75" customHeight="1">
      <c r="C58" s="52" t="s">
        <v>1372</v>
      </c>
    </row>
    <row r="59" spans="1:32">
      <c r="U59" s="378" t="s">
        <v>1351</v>
      </c>
      <c r="V59" s="378"/>
      <c r="AF59" s="364" t="s">
        <v>1376</v>
      </c>
    </row>
    <row r="60" spans="1:32">
      <c r="U60" s="378"/>
      <c r="V60" s="378"/>
    </row>
    <row r="61" spans="1:32" ht="14.25">
      <c r="A61" s="556" t="s">
        <v>1352</v>
      </c>
      <c r="B61" s="554"/>
      <c r="C61" s="554"/>
      <c r="D61" s="554"/>
      <c r="E61" s="554"/>
      <c r="F61" s="554"/>
      <c r="G61" s="554"/>
      <c r="H61" s="554"/>
      <c r="I61" s="554"/>
      <c r="J61" s="554"/>
      <c r="K61" s="554"/>
      <c r="L61" s="554"/>
      <c r="M61" s="554"/>
      <c r="N61" s="554"/>
      <c r="O61" s="554"/>
      <c r="P61" s="554"/>
      <c r="Q61" s="554"/>
      <c r="R61" s="554"/>
      <c r="S61" s="554"/>
      <c r="T61" s="554"/>
      <c r="U61" s="554"/>
      <c r="V61" s="554"/>
      <c r="W61" s="554"/>
      <c r="X61" s="554"/>
      <c r="Y61" s="554"/>
      <c r="Z61" s="554"/>
      <c r="AA61" s="554"/>
      <c r="AB61" s="554"/>
    </row>
    <row r="62" spans="1:32" ht="13.5">
      <c r="A62" s="374" t="s">
        <v>1353</v>
      </c>
      <c r="B62" s="379" t="s">
        <v>1354</v>
      </c>
    </row>
    <row r="63" spans="1:32" ht="13.5">
      <c r="B63" s="380" t="s">
        <v>1355</v>
      </c>
      <c r="C63" s="557" t="s">
        <v>1356</v>
      </c>
      <c r="D63" s="557"/>
      <c r="E63" s="557"/>
      <c r="F63" s="557"/>
      <c r="G63" s="557"/>
      <c r="H63" s="557"/>
      <c r="I63" s="557"/>
      <c r="J63" s="558"/>
      <c r="K63" s="558"/>
      <c r="L63" s="558"/>
      <c r="M63" s="558"/>
      <c r="N63" s="558"/>
      <c r="O63" s="558"/>
      <c r="P63" s="558"/>
      <c r="Q63" s="558"/>
      <c r="R63" s="558"/>
      <c r="S63" s="558"/>
      <c r="T63" s="558"/>
      <c r="U63" s="558"/>
      <c r="V63" s="558"/>
      <c r="W63" s="558"/>
      <c r="X63" s="558"/>
      <c r="Y63" s="558"/>
      <c r="Z63" s="558"/>
      <c r="AA63" s="558"/>
      <c r="AB63" s="558"/>
    </row>
    <row r="64" spans="1:32" ht="18.75" customHeight="1">
      <c r="C64" s="557"/>
      <c r="D64" s="557"/>
      <c r="E64" s="557"/>
      <c r="F64" s="557"/>
      <c r="G64" s="557"/>
      <c r="H64" s="557"/>
      <c r="I64" s="557"/>
      <c r="J64" s="558"/>
      <c r="K64" s="558"/>
      <c r="L64" s="558"/>
      <c r="M64" s="558"/>
      <c r="N64" s="558"/>
      <c r="O64" s="558"/>
      <c r="P64" s="558"/>
      <c r="Q64" s="558"/>
      <c r="R64" s="558"/>
      <c r="S64" s="558"/>
      <c r="T64" s="558"/>
      <c r="U64" s="558"/>
      <c r="V64" s="558"/>
      <c r="W64" s="558"/>
      <c r="X64" s="558"/>
      <c r="Y64" s="558"/>
      <c r="Z64" s="558"/>
      <c r="AA64" s="558"/>
      <c r="AB64" s="558"/>
    </row>
    <row r="66" spans="1:32" ht="13.5">
      <c r="B66" s="380" t="s">
        <v>1350</v>
      </c>
      <c r="C66" s="557" t="s">
        <v>1357</v>
      </c>
      <c r="D66" s="557"/>
      <c r="E66" s="557"/>
      <c r="F66" s="557"/>
      <c r="G66" s="557"/>
      <c r="H66" s="557"/>
      <c r="I66" s="557"/>
      <c r="J66" s="554"/>
      <c r="K66" s="554"/>
      <c r="L66" s="554"/>
      <c r="M66" s="554"/>
      <c r="N66" s="554"/>
      <c r="O66" s="554"/>
      <c r="P66" s="554"/>
      <c r="Q66" s="554"/>
      <c r="R66" s="554"/>
      <c r="S66" s="554"/>
      <c r="T66" s="554"/>
      <c r="U66" s="554"/>
      <c r="V66" s="554"/>
      <c r="W66" s="554"/>
      <c r="X66" s="554"/>
      <c r="Y66" s="554"/>
      <c r="Z66" s="554"/>
      <c r="AA66" s="554"/>
      <c r="AB66" s="554"/>
    </row>
    <row r="67" spans="1:32">
      <c r="C67" s="557"/>
      <c r="D67" s="557"/>
      <c r="E67" s="557"/>
      <c r="F67" s="557"/>
      <c r="G67" s="557"/>
      <c r="H67" s="557"/>
      <c r="I67" s="557"/>
      <c r="J67" s="554"/>
      <c r="K67" s="554"/>
      <c r="L67" s="554"/>
      <c r="M67" s="554"/>
      <c r="N67" s="554"/>
      <c r="O67" s="554"/>
      <c r="P67" s="554"/>
      <c r="Q67" s="554"/>
      <c r="R67" s="554"/>
      <c r="S67" s="554"/>
      <c r="T67" s="554"/>
      <c r="U67" s="554"/>
      <c r="V67" s="554"/>
      <c r="W67" s="554"/>
      <c r="X67" s="554"/>
      <c r="Y67" s="554"/>
      <c r="Z67" s="554"/>
      <c r="AA67" s="554"/>
      <c r="AB67" s="554"/>
    </row>
    <row r="68" spans="1:32" ht="27" customHeight="1">
      <c r="C68" s="557"/>
      <c r="D68" s="557"/>
      <c r="E68" s="557"/>
      <c r="F68" s="557"/>
      <c r="G68" s="557"/>
      <c r="H68" s="557"/>
      <c r="I68" s="557"/>
      <c r="J68" s="554"/>
      <c r="K68" s="554"/>
      <c r="L68" s="554"/>
      <c r="M68" s="554"/>
      <c r="N68" s="554"/>
      <c r="O68" s="554"/>
      <c r="P68" s="554"/>
      <c r="Q68" s="554"/>
      <c r="R68" s="554"/>
      <c r="S68" s="554"/>
      <c r="T68" s="554"/>
      <c r="U68" s="554"/>
      <c r="V68" s="554"/>
      <c r="W68" s="554"/>
      <c r="X68" s="554"/>
      <c r="Y68" s="554"/>
      <c r="Z68" s="554"/>
      <c r="AA68" s="554"/>
      <c r="AB68" s="554"/>
      <c r="AF68" s="364" t="s">
        <v>1377</v>
      </c>
    </row>
    <row r="70" spans="1:32">
      <c r="A70" s="381">
        <v>3</v>
      </c>
      <c r="B70" s="559" t="s">
        <v>1358</v>
      </c>
      <c r="C70" s="559"/>
      <c r="D70" s="559"/>
      <c r="E70" s="559"/>
      <c r="F70" s="559"/>
      <c r="G70" s="559"/>
      <c r="H70" s="559"/>
      <c r="I70" s="559"/>
      <c r="J70" s="558"/>
      <c r="K70" s="558"/>
      <c r="L70" s="558"/>
      <c r="M70" s="558"/>
      <c r="N70" s="558"/>
      <c r="O70" s="558"/>
      <c r="P70" s="558"/>
      <c r="Q70" s="558"/>
      <c r="R70" s="558"/>
      <c r="S70" s="558"/>
      <c r="T70" s="558"/>
      <c r="U70" s="558"/>
      <c r="V70" s="558"/>
      <c r="W70" s="558"/>
      <c r="X70" s="558"/>
      <c r="Y70" s="558"/>
      <c r="Z70" s="558"/>
      <c r="AA70" s="558"/>
      <c r="AB70" s="558"/>
    </row>
    <row r="71" spans="1:32">
      <c r="B71" s="559"/>
      <c r="C71" s="559"/>
      <c r="D71" s="559"/>
      <c r="E71" s="559"/>
      <c r="F71" s="559"/>
      <c r="G71" s="559"/>
      <c r="H71" s="559"/>
      <c r="I71" s="559"/>
      <c r="J71" s="558"/>
      <c r="K71" s="558"/>
      <c r="L71" s="558"/>
      <c r="M71" s="558"/>
      <c r="N71" s="558"/>
      <c r="O71" s="558"/>
      <c r="P71" s="558"/>
      <c r="Q71" s="558"/>
      <c r="R71" s="558"/>
      <c r="S71" s="558"/>
      <c r="T71" s="558"/>
      <c r="U71" s="558"/>
      <c r="V71" s="558"/>
      <c r="W71" s="558"/>
      <c r="X71" s="558"/>
      <c r="Y71" s="558"/>
      <c r="Z71" s="558"/>
      <c r="AA71" s="558"/>
      <c r="AB71" s="558"/>
    </row>
    <row r="72" spans="1:32" ht="37.5" customHeight="1">
      <c r="B72" s="559"/>
      <c r="C72" s="559"/>
      <c r="D72" s="559"/>
      <c r="E72" s="559"/>
      <c r="F72" s="559"/>
      <c r="G72" s="559"/>
      <c r="H72" s="559"/>
      <c r="I72" s="559"/>
      <c r="J72" s="558"/>
      <c r="K72" s="558"/>
      <c r="L72" s="558"/>
      <c r="M72" s="558"/>
      <c r="N72" s="558"/>
      <c r="O72" s="558"/>
      <c r="P72" s="558"/>
      <c r="Q72" s="558"/>
      <c r="R72" s="558"/>
      <c r="S72" s="558"/>
      <c r="T72" s="558"/>
      <c r="U72" s="558"/>
      <c r="V72" s="558"/>
      <c r="W72" s="558"/>
      <c r="X72" s="558"/>
      <c r="Y72" s="558"/>
      <c r="Z72" s="558"/>
      <c r="AA72" s="558"/>
      <c r="AB72" s="558"/>
    </row>
    <row r="74" spans="1:32">
      <c r="B74" s="382" t="s">
        <v>1359</v>
      </c>
      <c r="C74" s="560" t="s">
        <v>1360</v>
      </c>
      <c r="D74" s="560"/>
      <c r="E74" s="560"/>
      <c r="F74" s="560"/>
      <c r="G74" s="560"/>
      <c r="H74" s="560"/>
      <c r="I74" s="560"/>
      <c r="J74" s="561"/>
      <c r="K74" s="561"/>
      <c r="L74" s="561"/>
      <c r="M74" s="561"/>
      <c r="N74" s="561"/>
      <c r="O74" s="561"/>
      <c r="P74" s="561"/>
      <c r="Q74" s="561"/>
      <c r="R74" s="561"/>
      <c r="S74" s="561"/>
      <c r="T74" s="561"/>
      <c r="U74" s="561"/>
      <c r="V74" s="561"/>
      <c r="W74" s="561"/>
      <c r="X74" s="561"/>
      <c r="Y74" s="561"/>
      <c r="Z74" s="561"/>
      <c r="AA74" s="561"/>
      <c r="AB74" s="562"/>
    </row>
    <row r="75" spans="1:32">
      <c r="B75" s="383"/>
      <c r="C75" s="553"/>
      <c r="D75" s="553"/>
      <c r="E75" s="553"/>
      <c r="F75" s="553"/>
      <c r="G75" s="553"/>
      <c r="H75" s="553"/>
      <c r="I75" s="553"/>
      <c r="J75" s="554"/>
      <c r="K75" s="554"/>
      <c r="L75" s="554"/>
      <c r="M75" s="554"/>
      <c r="N75" s="554"/>
      <c r="O75" s="554"/>
      <c r="P75" s="554"/>
      <c r="Q75" s="554"/>
      <c r="R75" s="554"/>
      <c r="S75" s="554"/>
      <c r="T75" s="554"/>
      <c r="U75" s="554"/>
      <c r="V75" s="554"/>
      <c r="W75" s="554"/>
      <c r="X75" s="554"/>
      <c r="Y75" s="554"/>
      <c r="Z75" s="554"/>
      <c r="AA75" s="554"/>
      <c r="AB75" s="555"/>
    </row>
    <row r="76" spans="1:32">
      <c r="B76" s="383"/>
      <c r="AB76" s="384"/>
    </row>
    <row r="77" spans="1:32">
      <c r="B77" s="385" t="s">
        <v>1359</v>
      </c>
      <c r="C77" s="553" t="s">
        <v>1361</v>
      </c>
      <c r="D77" s="553"/>
      <c r="E77" s="553"/>
      <c r="F77" s="553"/>
      <c r="G77" s="553"/>
      <c r="H77" s="553"/>
      <c r="I77" s="553"/>
      <c r="J77" s="554"/>
      <c r="K77" s="554"/>
      <c r="L77" s="554"/>
      <c r="M77" s="554"/>
      <c r="N77" s="554"/>
      <c r="O77" s="554"/>
      <c r="P77" s="554"/>
      <c r="Q77" s="554"/>
      <c r="R77" s="554"/>
      <c r="S77" s="554"/>
      <c r="T77" s="554"/>
      <c r="U77" s="554"/>
      <c r="V77" s="554"/>
      <c r="W77" s="554"/>
      <c r="X77" s="554"/>
      <c r="Y77" s="554"/>
      <c r="Z77" s="554"/>
      <c r="AA77" s="554"/>
      <c r="AB77" s="555"/>
    </row>
    <row r="78" spans="1:32" ht="24" customHeight="1">
      <c r="B78" s="383"/>
      <c r="C78" s="553"/>
      <c r="D78" s="553"/>
      <c r="E78" s="553"/>
      <c r="F78" s="553"/>
      <c r="G78" s="553"/>
      <c r="H78" s="553"/>
      <c r="I78" s="553"/>
      <c r="J78" s="554"/>
      <c r="K78" s="554"/>
      <c r="L78" s="554"/>
      <c r="M78" s="554"/>
      <c r="N78" s="554"/>
      <c r="O78" s="554"/>
      <c r="P78" s="554"/>
      <c r="Q78" s="554"/>
      <c r="R78" s="554"/>
      <c r="S78" s="554"/>
      <c r="T78" s="554"/>
      <c r="U78" s="554"/>
      <c r="V78" s="554"/>
      <c r="W78" s="554"/>
      <c r="X78" s="554"/>
      <c r="Y78" s="554"/>
      <c r="Z78" s="554"/>
      <c r="AA78" s="554"/>
      <c r="AB78" s="555"/>
    </row>
    <row r="79" spans="1:32">
      <c r="B79" s="385"/>
      <c r="AB79" s="384"/>
    </row>
    <row r="80" spans="1:32">
      <c r="B80" s="385" t="s">
        <v>1359</v>
      </c>
      <c r="C80" s="553" t="s">
        <v>1362</v>
      </c>
      <c r="D80" s="553"/>
      <c r="E80" s="553"/>
      <c r="F80" s="553"/>
      <c r="G80" s="553"/>
      <c r="H80" s="553"/>
      <c r="I80" s="553"/>
      <c r="J80" s="554"/>
      <c r="K80" s="554"/>
      <c r="L80" s="554"/>
      <c r="M80" s="554"/>
      <c r="N80" s="554"/>
      <c r="O80" s="554"/>
      <c r="P80" s="554"/>
      <c r="Q80" s="554"/>
      <c r="R80" s="554"/>
      <c r="S80" s="554"/>
      <c r="T80" s="554"/>
      <c r="U80" s="554"/>
      <c r="V80" s="554"/>
      <c r="W80" s="554"/>
      <c r="X80" s="554"/>
      <c r="Y80" s="554"/>
      <c r="Z80" s="554"/>
      <c r="AA80" s="554"/>
      <c r="AB80" s="555"/>
    </row>
    <row r="81" spans="2:28">
      <c r="B81" s="383"/>
      <c r="C81" s="553"/>
      <c r="D81" s="553"/>
      <c r="E81" s="553"/>
      <c r="F81" s="553"/>
      <c r="G81" s="553"/>
      <c r="H81" s="553"/>
      <c r="I81" s="553"/>
      <c r="J81" s="554"/>
      <c r="K81" s="554"/>
      <c r="L81" s="554"/>
      <c r="M81" s="554"/>
      <c r="N81" s="554"/>
      <c r="O81" s="554"/>
      <c r="P81" s="554"/>
      <c r="Q81" s="554"/>
      <c r="R81" s="554"/>
      <c r="S81" s="554"/>
      <c r="T81" s="554"/>
      <c r="U81" s="554"/>
      <c r="V81" s="554"/>
      <c r="W81" s="554"/>
      <c r="X81" s="554"/>
      <c r="Y81" s="554"/>
      <c r="Z81" s="554"/>
      <c r="AA81" s="554"/>
      <c r="AB81" s="555"/>
    </row>
    <row r="82" spans="2:28">
      <c r="B82" s="386"/>
      <c r="C82" s="387"/>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8"/>
    </row>
  </sheetData>
  <sheetProtection algorithmName="SHA-512" hashValue="m8TLeG49aIRhybbG3Xak1MzKoU1+vixb1OlTjG8cHGo+GLpLE58ciaQ6pIUQcQeW0qsXHPIxEAZlAMqz/upilg==" saltValue="62WF4aTnPpwlfikYfcxssw==" spinCount="100000" sheet="1" formatCells="0"/>
  <dataConsolidate/>
  <mergeCells count="161">
    <mergeCell ref="C80:AB81"/>
    <mergeCell ref="A61:AB61"/>
    <mergeCell ref="C63:AB64"/>
    <mergeCell ref="C66:AB68"/>
    <mergeCell ref="B70:AB72"/>
    <mergeCell ref="C74:AB75"/>
    <mergeCell ref="C77:AB78"/>
    <mergeCell ref="C51:AB52"/>
    <mergeCell ref="C54:AB55"/>
    <mergeCell ref="F38:AC38"/>
    <mergeCell ref="D38:E38"/>
    <mergeCell ref="B37:C37"/>
    <mergeCell ref="D37:H37"/>
    <mergeCell ref="H44:AC44"/>
    <mergeCell ref="N45:P45"/>
    <mergeCell ref="H45:M45"/>
    <mergeCell ref="Q45:AC45"/>
    <mergeCell ref="B36:C36"/>
    <mergeCell ref="D36:H36"/>
    <mergeCell ref="Y36:AC36"/>
    <mergeCell ref="Y37:AC37"/>
    <mergeCell ref="T36:X36"/>
    <mergeCell ref="T37:X37"/>
    <mergeCell ref="O36:S36"/>
    <mergeCell ref="O37:S37"/>
    <mergeCell ref="I36:N36"/>
    <mergeCell ref="I37:N37"/>
    <mergeCell ref="A38:C38"/>
    <mergeCell ref="A40:D40"/>
    <mergeCell ref="B39:F39"/>
    <mergeCell ref="E45:G45"/>
    <mergeCell ref="A41:D41"/>
    <mergeCell ref="A42:D42"/>
    <mergeCell ref="AF42:AP42"/>
    <mergeCell ref="W39:Y39"/>
    <mergeCell ref="S39:V39"/>
    <mergeCell ref="P39:R39"/>
    <mergeCell ref="M39:O39"/>
    <mergeCell ref="K39:L39"/>
    <mergeCell ref="H40:R40"/>
    <mergeCell ref="Z39:AC39"/>
    <mergeCell ref="S40:AC40"/>
    <mergeCell ref="M41:AC41"/>
    <mergeCell ref="G39:J39"/>
    <mergeCell ref="E40:G40"/>
    <mergeCell ref="I41:L41"/>
    <mergeCell ref="E42:AC42"/>
    <mergeCell ref="E46:AC46"/>
    <mergeCell ref="A46:D46"/>
    <mergeCell ref="B35:C35"/>
    <mergeCell ref="D35:H35"/>
    <mergeCell ref="B34:C34"/>
    <mergeCell ref="D34:H34"/>
    <mergeCell ref="Y34:AC34"/>
    <mergeCell ref="Y35:AC35"/>
    <mergeCell ref="B22:C23"/>
    <mergeCell ref="D22:E22"/>
    <mergeCell ref="T34:X34"/>
    <mergeCell ref="T35:X35"/>
    <mergeCell ref="O34:S34"/>
    <mergeCell ref="O35:S35"/>
    <mergeCell ref="I34:N34"/>
    <mergeCell ref="I35:N35"/>
    <mergeCell ref="B31:E31"/>
    <mergeCell ref="S29:AC30"/>
    <mergeCell ref="A43:D45"/>
    <mergeCell ref="E43:G43"/>
    <mergeCell ref="H43:AC43"/>
    <mergeCell ref="E44:G44"/>
    <mergeCell ref="A20:A37"/>
    <mergeCell ref="B20:C21"/>
    <mergeCell ref="B32:C33"/>
    <mergeCell ref="D32:H33"/>
    <mergeCell ref="B30:I30"/>
    <mergeCell ref="J30:N30"/>
    <mergeCell ref="O30:R30"/>
    <mergeCell ref="Y33:AC33"/>
    <mergeCell ref="T33:X33"/>
    <mergeCell ref="O33:S33"/>
    <mergeCell ref="O32:AC32"/>
    <mergeCell ref="I32:N33"/>
    <mergeCell ref="J26:O26"/>
    <mergeCell ref="P26:Q26"/>
    <mergeCell ref="R26:W26"/>
    <mergeCell ref="X26:Y26"/>
    <mergeCell ref="Z26:AC26"/>
    <mergeCell ref="B26:G26"/>
    <mergeCell ref="H26:I26"/>
    <mergeCell ref="B29:I29"/>
    <mergeCell ref="J29:N29"/>
    <mergeCell ref="O29:R29"/>
    <mergeCell ref="Z27:AC27"/>
    <mergeCell ref="B27:G27"/>
    <mergeCell ref="H27:I27"/>
    <mergeCell ref="J27:O27"/>
    <mergeCell ref="P27:Q27"/>
    <mergeCell ref="R27:W27"/>
    <mergeCell ref="X27:Y27"/>
    <mergeCell ref="Y28:AC28"/>
    <mergeCell ref="U28:X28"/>
    <mergeCell ref="P28:T28"/>
    <mergeCell ref="L28:O28"/>
    <mergeCell ref="G28:K28"/>
    <mergeCell ref="B28:F28"/>
    <mergeCell ref="F22:X22"/>
    <mergeCell ref="Y22:AB22"/>
    <mergeCell ref="D23:E23"/>
    <mergeCell ref="F23:W23"/>
    <mergeCell ref="Y23:AB23"/>
    <mergeCell ref="R16:AB16"/>
    <mergeCell ref="F21:W21"/>
    <mergeCell ref="Y21:AB21"/>
    <mergeCell ref="B24:C25"/>
    <mergeCell ref="D24:E24"/>
    <mergeCell ref="F24:X24"/>
    <mergeCell ref="Y24:AB24"/>
    <mergeCell ref="D25:E25"/>
    <mergeCell ref="F25:W25"/>
    <mergeCell ref="Y25:AB25"/>
    <mergeCell ref="D20:E20"/>
    <mergeCell ref="F20:X20"/>
    <mergeCell ref="Y20:AB20"/>
    <mergeCell ref="D21:E21"/>
    <mergeCell ref="B18:C18"/>
    <mergeCell ref="D18:N18"/>
    <mergeCell ref="P18:Q18"/>
    <mergeCell ref="R18:AB18"/>
    <mergeCell ref="B15:C15"/>
    <mergeCell ref="D15:N15"/>
    <mergeCell ref="P15:Q15"/>
    <mergeCell ref="R15:AB15"/>
    <mergeCell ref="B16:C16"/>
    <mergeCell ref="D16:N16"/>
    <mergeCell ref="R10:U10"/>
    <mergeCell ref="V10:Y10"/>
    <mergeCell ref="B17:C17"/>
    <mergeCell ref="D17:N17"/>
    <mergeCell ref="P17:Q17"/>
    <mergeCell ref="R17:AB17"/>
    <mergeCell ref="P16:Q16"/>
    <mergeCell ref="A14:C14"/>
    <mergeCell ref="B10:C10"/>
    <mergeCell ref="D10:N10"/>
    <mergeCell ref="D14:G14"/>
    <mergeCell ref="O14:S14"/>
    <mergeCell ref="T14:W14"/>
    <mergeCell ref="B11:C11"/>
    <mergeCell ref="D11:N11"/>
    <mergeCell ref="B12:C12"/>
    <mergeCell ref="B13:C13"/>
    <mergeCell ref="D13:N13"/>
    <mergeCell ref="D12:N12"/>
    <mergeCell ref="A3:F3"/>
    <mergeCell ref="A4:AC4"/>
    <mergeCell ref="U6:W6"/>
    <mergeCell ref="X6:AB6"/>
    <mergeCell ref="A7:AC8"/>
    <mergeCell ref="A9:C9"/>
    <mergeCell ref="D9:G9"/>
    <mergeCell ref="R9:U9"/>
    <mergeCell ref="V9:Y9"/>
  </mergeCells>
  <phoneticPr fontId="4"/>
  <conditionalFormatting sqref="D9:D13">
    <cfRule type="containsBlanks" dxfId="8" priority="7">
      <formula>LEN(TRIM(D9))=0</formula>
    </cfRule>
  </conditionalFormatting>
  <conditionalFormatting sqref="D14:D18">
    <cfRule type="expression" dxfId="7" priority="10">
      <formula>AND($AD$15=FALSE,D14="")</formula>
    </cfRule>
  </conditionalFormatting>
  <conditionalFormatting sqref="D38:AC38">
    <cfRule type="expression" dxfId="6" priority="1">
      <formula>$AQ$38=1</formula>
    </cfRule>
  </conditionalFormatting>
  <conditionalFormatting sqref="H40">
    <cfRule type="expression" dxfId="5" priority="2">
      <formula>AND($E$40="一括払",$H$40&lt;&gt;"")</formula>
    </cfRule>
    <cfRule type="expression" dxfId="4" priority="3">
      <formula>AND($E$40="分割払",$H$40="")</formula>
    </cfRule>
  </conditionalFormatting>
  <conditionalFormatting sqref="I41:L41">
    <cfRule type="expression" dxfId="3" priority="24">
      <formula>$AD$42=TRUE</formula>
    </cfRule>
  </conditionalFormatting>
  <conditionalFormatting sqref="M41:AC41">
    <cfRule type="expression" dxfId="2" priority="25">
      <formula>$AD$42=TRUE</formula>
    </cfRule>
  </conditionalFormatting>
  <conditionalFormatting sqref="O5">
    <cfRule type="expression" dxfId="1" priority="4">
      <formula>$AD$2=1</formula>
    </cfRule>
  </conditionalFormatting>
  <conditionalFormatting sqref="T14 R15:R18">
    <cfRule type="expression" dxfId="0" priority="12">
      <formula>AND($AD$14=FALSE,R14="")</formula>
    </cfRule>
  </conditionalFormatting>
  <dataValidations count="23">
    <dataValidation type="list" allowBlank="1" showInputMessage="1" sqref="E40:G40" xr:uid="{00000000-0002-0000-0000-000000000000}">
      <formula1>"一括払,分割払"</formula1>
    </dataValidation>
    <dataValidation type="list" allowBlank="1" showInputMessage="1" sqref="Z27:AC27" xr:uid="{00000000-0002-0000-0000-000001000000}">
      <formula1>支払保証x</formula1>
    </dataValidation>
    <dataValidation type="list" allowBlank="1" showInputMessage="1" sqref="U31:V31" xr:uid="{00000000-0002-0000-0000-000002000000}">
      <formula1>"輸出,仲介"</formula1>
    </dataValidation>
    <dataValidation type="list" allowBlank="1" showInputMessage="1" sqref="AB31:AC31" xr:uid="{00000000-0002-0000-0000-000003000000}">
      <formula1>"97.5%,100%"</formula1>
    </dataValidation>
    <dataValidation type="list" allowBlank="1" showInputMessage="1" sqref="B34:C37" xr:uid="{00000000-0002-0000-0000-000004000000}">
      <formula1>通貨y</formula1>
    </dataValidation>
    <dataValidation type="list" allowBlank="1" showInputMessage="1" sqref="AC23" xr:uid="{00000000-0002-0000-0000-000005000000}">
      <formula1>支払人格付x</formula1>
    </dataValidation>
    <dataValidation type="list" allowBlank="1" showInputMessage="1" sqref="AC25" xr:uid="{00000000-0002-0000-0000-000006000000}">
      <formula1>保証人格付x</formula1>
    </dataValidation>
    <dataValidation type="list" allowBlank="1" showInputMessage="1" sqref="AC21" xr:uid="{00000000-0002-0000-0000-000007000000}">
      <formula1>相手方格付x</formula1>
    </dataValidation>
    <dataValidation type="textLength" allowBlank="1" showInputMessage="1" showErrorMessage="1" error="入力は8桁でお願いします。_x000a_年2桁と一連番号6桁を連続して入力してください。" sqref="V10:Y10" xr:uid="{00000000-0002-0000-0000-000008000000}">
      <formula1>8</formula1>
      <formula2>8</formula2>
    </dataValidation>
    <dataValidation type="textLength" allowBlank="1" showInputMessage="1" showErrorMessage="1" error="申込人は半角数字9桁で入力してください。" sqref="D9:G9" xr:uid="{00000000-0002-0000-0000-000009000000}">
      <formula1>9</formula1>
      <formula2>9</formula2>
    </dataValidation>
    <dataValidation type="textLength" allowBlank="1" showInputMessage="1" showErrorMessage="1" error="被保険者は半角数字9桁で入力してください。" sqref="D14:G14" xr:uid="{00000000-0002-0000-0000-00000A000000}">
      <formula1>9</formula1>
      <formula2>9</formula2>
    </dataValidation>
    <dataValidation type="textLength" allowBlank="1" showInputMessage="1" showErrorMessage="1" error="保険金受取人は半角数字9桁で入力してください。" sqref="T14:W14" xr:uid="{00000000-0002-0000-0000-00000B000000}">
      <formula1>9</formula1>
      <formula2>9</formula2>
    </dataValidation>
    <dataValidation type="textLength" allowBlank="1" showInputMessage="1" showErrorMessage="1" error="入力は10桁でお願いします。_x000a_国コード3桁とバイヤーコード7桁を連続して入力してください。" sqref="Y20:AB20 Y22:AB22 Y24:AB24" xr:uid="{00000000-0002-0000-0000-00000C000000}">
      <formula1>10</formula1>
      <formula2>10</formula2>
    </dataValidation>
    <dataValidation type="textLength" allowBlank="1" showInputMessage="1" showErrorMessage="1" error="契約の相手方（住所枝）は半角数字2桁で入力してください。" sqref="X21" xr:uid="{00000000-0002-0000-0000-00000D000000}">
      <formula1>2</formula1>
      <formula2>2</formula2>
    </dataValidation>
    <dataValidation type="textLength" allowBlank="1" showInputMessage="1" showErrorMessage="1" error="代金等支払人（住所枝）は半角数字2桁で入力してください。" sqref="X23" xr:uid="{00000000-0002-0000-0000-00000E000000}">
      <formula1>2</formula1>
      <formula2>2</formula2>
    </dataValidation>
    <dataValidation type="textLength" allowBlank="1" showInputMessage="1" showErrorMessage="1" error="保証人（住所枝）は半角数字2桁で入力してください。" sqref="X25" xr:uid="{00000000-0002-0000-0000-00000F000000}">
      <formula1>2</formula1>
      <formula2>2</formula2>
    </dataValidation>
    <dataValidation type="textLength" allowBlank="1" showInputMessage="1" showErrorMessage="1" error="仕向国は半角数字3桁で入力してください。" sqref="H27:I27" xr:uid="{00000000-0002-0000-0000-000010000000}">
      <formula1>3</formula1>
      <formula2>3</formula2>
    </dataValidation>
    <dataValidation type="textLength" allowBlank="1" showInputMessage="1" showErrorMessage="1" error="船積国は半角数字3桁で入力してください。" sqref="P27:Q27" xr:uid="{00000000-0002-0000-0000-000011000000}">
      <formula1>3</formula1>
      <formula2>3</formula2>
    </dataValidation>
    <dataValidation type="textLength" allowBlank="1" showInputMessage="1" showErrorMessage="1" error="買契約相手国は半角数字3桁で入力してください。" sqref="X27:Y27" xr:uid="{00000000-0002-0000-0000-000012000000}">
      <formula1>3</formula1>
      <formula2>3</formula2>
    </dataValidation>
    <dataValidation type="textLength" allowBlank="1" showInputMessage="1" showErrorMessage="1" error="輸出契約番号は半角25文字以内で入力してください。" sqref="B30:B31 F30:I31 C30:E30" xr:uid="{00000000-0002-0000-0000-000013000000}">
      <formula1>0</formula1>
      <formula2>25</formula2>
    </dataValidation>
    <dataValidation type="textLength" allowBlank="1" showInputMessage="1" showErrorMessage="1" error="リファレンス番号は半角15文字以内で入力してください。" sqref="J30:N31" xr:uid="{00000000-0002-0000-0000-000014000000}">
      <formula1>0</formula1>
      <formula2>15</formula2>
    </dataValidation>
    <dataValidation type="textLength" allowBlank="1" showInputMessage="1" showErrorMessage="1" error="部門コードは半角6文字以内で入力してください。" sqref="O30:R31" xr:uid="{00000000-0002-0000-0000-000015000000}">
      <formula1>0</formula1>
      <formula2>6</formula2>
    </dataValidation>
    <dataValidation allowBlank="1" showInputMessage="1" sqref="S40" xr:uid="{00000000-0002-0000-0000-000016000000}"/>
  </dataValidations>
  <printOptions horizontalCentered="1"/>
  <pageMargins left="0.47244094488188981" right="0.15748031496062992" top="0.27559055118110237" bottom="0.19685039370078741" header="0.15748031496062992" footer="0.11811023622047245"/>
  <pageSetup paperSize="9" fitToHeight="0" orientation="portrait" r:id="rId1"/>
  <headerFooter alignWithMargins="0">
    <oddFooter xml:space="preserve">&amp;R&amp;10 2022年7月1日更新&amp;11
</oddFooter>
  </headerFooter>
  <rowBreaks count="1" manualBreakCount="1">
    <brk id="47" max="28" man="1"/>
  </rowBreaks>
  <drawing r:id="rId2"/>
  <legacyDrawing r:id="rId3"/>
  <controls>
    <mc:AlternateContent xmlns:mc="http://schemas.openxmlformats.org/markup-compatibility/2006">
      <mc:Choice Requires="x14">
        <control shapeId="47136" r:id="rId4" name="OptionButton1">
          <controlPr autoLine="0" linkedCell="AD41" r:id="rId5">
            <anchor moveWithCells="1">
              <from>
                <xdr:col>4</xdr:col>
                <xdr:colOff>47625</xdr:colOff>
                <xdr:row>40</xdr:row>
                <xdr:rowOff>47625</xdr:rowOff>
              </from>
              <to>
                <xdr:col>5</xdr:col>
                <xdr:colOff>161925</xdr:colOff>
                <xdr:row>40</xdr:row>
                <xdr:rowOff>257175</xdr:rowOff>
              </to>
            </anchor>
          </controlPr>
        </control>
      </mc:Choice>
      <mc:Fallback>
        <control shapeId="47136" r:id="rId4" name="OptionButton1"/>
      </mc:Fallback>
    </mc:AlternateContent>
    <mc:AlternateContent xmlns:mc="http://schemas.openxmlformats.org/markup-compatibility/2006">
      <mc:Choice Requires="x14">
        <control shapeId="47137" r:id="rId6" name="OptionButton2">
          <controlPr autoLine="0" linkedCell="AD42" r:id="rId7">
            <anchor moveWithCells="1">
              <from>
                <xdr:col>5</xdr:col>
                <xdr:colOff>209550</xdr:colOff>
                <xdr:row>40</xdr:row>
                <xdr:rowOff>47625</xdr:rowOff>
              </from>
              <to>
                <xdr:col>7</xdr:col>
                <xdr:colOff>85725</xdr:colOff>
                <xdr:row>40</xdr:row>
                <xdr:rowOff>257175</xdr:rowOff>
              </to>
            </anchor>
          </controlPr>
        </control>
      </mc:Choice>
      <mc:Fallback>
        <control shapeId="47137" r:id="rId6" name="OptionButton2"/>
      </mc:Fallback>
    </mc:AlternateContent>
    <mc:AlternateContent xmlns:mc="http://schemas.openxmlformats.org/markup-compatibility/2006">
      <mc:Choice Requires="x14">
        <control shapeId="47138" r:id="rId8" name="OptionButton3">
          <controlPr autoLine="0" r:id="rId9">
            <anchor moveWithCells="1">
              <from>
                <xdr:col>5</xdr:col>
                <xdr:colOff>28575</xdr:colOff>
                <xdr:row>30</xdr:row>
                <xdr:rowOff>38100</xdr:rowOff>
              </from>
              <to>
                <xdr:col>16</xdr:col>
                <xdr:colOff>104775</xdr:colOff>
                <xdr:row>30</xdr:row>
                <xdr:rowOff>238125</xdr:rowOff>
              </to>
            </anchor>
          </controlPr>
        </control>
      </mc:Choice>
      <mc:Fallback>
        <control shapeId="47138" r:id="rId8" name="OptionButton3"/>
      </mc:Fallback>
    </mc:AlternateContent>
    <mc:AlternateContent xmlns:mc="http://schemas.openxmlformats.org/markup-compatibility/2006">
      <mc:Choice Requires="x14">
        <control shapeId="47139" r:id="rId10" name="OptionButton4">
          <controlPr autoLine="0" autoPict="0" r:id="rId11">
            <anchor moveWithCells="1">
              <from>
                <xdr:col>16</xdr:col>
                <xdr:colOff>228600</xdr:colOff>
                <xdr:row>30</xdr:row>
                <xdr:rowOff>19050</xdr:rowOff>
              </from>
              <to>
                <xdr:col>28</xdr:col>
                <xdr:colOff>161925</xdr:colOff>
                <xdr:row>30</xdr:row>
                <xdr:rowOff>247650</xdr:rowOff>
              </to>
            </anchor>
          </controlPr>
        </control>
      </mc:Choice>
      <mc:Fallback>
        <control shapeId="47139" r:id="rId10" name="OptionButton4"/>
      </mc:Fallback>
    </mc:AlternateContent>
    <mc:AlternateContent xmlns:mc="http://schemas.openxmlformats.org/markup-compatibility/2006">
      <mc:Choice Requires="x14">
        <control shapeId="47107" r:id="rId12" name="IN1_OP_SONOTA">
          <controlPr defaultSize="0" autoFill="0" autoLine="0" autoPict="0">
            <anchor moveWithCells="1">
              <from>
                <xdr:col>20</xdr:col>
                <xdr:colOff>190500</xdr:colOff>
                <xdr:row>37</xdr:row>
                <xdr:rowOff>180975</xdr:rowOff>
              </from>
              <to>
                <xdr:col>28</xdr:col>
                <xdr:colOff>161925</xdr:colOff>
                <xdr:row>37</xdr:row>
                <xdr:rowOff>428625</xdr:rowOff>
              </to>
            </anchor>
          </controlPr>
        </control>
      </mc:Choice>
    </mc:AlternateContent>
    <mc:AlternateContent xmlns:mc="http://schemas.openxmlformats.org/markup-compatibility/2006">
      <mc:Choice Requires="x14">
        <control shapeId="47108" r:id="rId13" name="IN1_OP_NASI">
          <controlPr defaultSize="0" autoFill="0" autoLine="0" autoPict="0">
            <anchor moveWithCells="1">
              <from>
                <xdr:col>3</xdr:col>
                <xdr:colOff>95250</xdr:colOff>
                <xdr:row>37</xdr:row>
                <xdr:rowOff>95250</xdr:rowOff>
              </from>
              <to>
                <xdr:col>4</xdr:col>
                <xdr:colOff>209550</xdr:colOff>
                <xdr:row>37</xdr:row>
                <xdr:rowOff>371475</xdr:rowOff>
              </to>
            </anchor>
          </controlPr>
        </control>
      </mc:Choice>
    </mc:AlternateContent>
    <mc:AlternateContent xmlns:mc="http://schemas.openxmlformats.org/markup-compatibility/2006">
      <mc:Choice Requires="x14">
        <control shapeId="47123" r:id="rId14" name="Check Box 19">
          <controlPr defaultSize="0" autoFill="0" autoLine="0" autoPict="0">
            <anchor moveWithCells="1">
              <from>
                <xdr:col>7</xdr:col>
                <xdr:colOff>57150</xdr:colOff>
                <xdr:row>12</xdr:row>
                <xdr:rowOff>142875</xdr:rowOff>
              </from>
              <to>
                <xdr:col>13</xdr:col>
                <xdr:colOff>19050</xdr:colOff>
                <xdr:row>14</xdr:row>
                <xdr:rowOff>85725</xdr:rowOff>
              </to>
            </anchor>
          </controlPr>
        </control>
      </mc:Choice>
    </mc:AlternateContent>
    <mc:AlternateContent xmlns:mc="http://schemas.openxmlformats.org/markup-compatibility/2006">
      <mc:Choice Requires="x14">
        <control shapeId="47124" r:id="rId15" name="Check Box 20">
          <controlPr defaultSize="0" autoFill="0" autoLine="0" autoPict="0" altText="申込人に同じ">
            <anchor moveWithCells="1">
              <from>
                <xdr:col>23</xdr:col>
                <xdr:colOff>28575</xdr:colOff>
                <xdr:row>12</xdr:row>
                <xdr:rowOff>142875</xdr:rowOff>
              </from>
              <to>
                <xdr:col>29</xdr:col>
                <xdr:colOff>0</xdr:colOff>
                <xdr:row>14</xdr:row>
                <xdr:rowOff>85725</xdr:rowOff>
              </to>
            </anchor>
          </controlPr>
        </control>
      </mc:Choice>
    </mc:AlternateContent>
    <mc:AlternateContent xmlns:mc="http://schemas.openxmlformats.org/markup-compatibility/2006">
      <mc:Choice Requires="x14">
        <control shapeId="47132" r:id="rId16" name="Check Box 28">
          <controlPr defaultSize="0" autoFill="0" autoLine="0" autoPict="0">
            <anchor moveWithCells="1" sizeWithCells="1">
              <from>
                <xdr:col>24</xdr:col>
                <xdr:colOff>228600</xdr:colOff>
                <xdr:row>45</xdr:row>
                <xdr:rowOff>190500</xdr:rowOff>
              </from>
              <to>
                <xdr:col>27</xdr:col>
                <xdr:colOff>104775</xdr:colOff>
                <xdr:row>45</xdr:row>
                <xdr:rowOff>419100</xdr:rowOff>
              </to>
            </anchor>
          </controlPr>
        </control>
      </mc:Choice>
    </mc:AlternateContent>
    <mc:AlternateContent xmlns:mc="http://schemas.openxmlformats.org/markup-compatibility/2006">
      <mc:Choice Requires="x14">
        <control shapeId="47142" r:id="rId17" name="Check Box 38">
          <controlPr defaultSize="0" autoFill="0" autoLine="0" autoPict="0">
            <anchor moveWithCells="1">
              <from>
                <xdr:col>5</xdr:col>
                <xdr:colOff>19050</xdr:colOff>
                <xdr:row>37</xdr:row>
                <xdr:rowOff>180975</xdr:rowOff>
              </from>
              <to>
                <xdr:col>9</xdr:col>
                <xdr:colOff>47625</xdr:colOff>
                <xdr:row>37</xdr:row>
                <xdr:rowOff>409575</xdr:rowOff>
              </to>
            </anchor>
          </controlPr>
        </control>
      </mc:Choice>
    </mc:AlternateContent>
    <mc:AlternateContent xmlns:mc="http://schemas.openxmlformats.org/markup-compatibility/2006">
      <mc:Choice Requires="x14">
        <control shapeId="47145" r:id="rId18" name="Check Box 41">
          <controlPr defaultSize="0" autoFill="0" autoLine="0" autoPict="0">
            <anchor moveWithCells="1">
              <from>
                <xdr:col>5</xdr:col>
                <xdr:colOff>19050</xdr:colOff>
                <xdr:row>37</xdr:row>
                <xdr:rowOff>9525</xdr:rowOff>
              </from>
              <to>
                <xdr:col>9</xdr:col>
                <xdr:colOff>104775</xdr:colOff>
                <xdr:row>37</xdr:row>
                <xdr:rowOff>200025</xdr:rowOff>
              </to>
            </anchor>
          </controlPr>
        </control>
      </mc:Choice>
    </mc:AlternateContent>
    <mc:AlternateContent xmlns:mc="http://schemas.openxmlformats.org/markup-compatibility/2006">
      <mc:Choice Requires="x14">
        <control shapeId="47148" r:id="rId19" name="Check Box 44">
          <controlPr defaultSize="0" autoFill="0" autoLine="0" autoPict="0">
            <anchor moveWithCells="1">
              <from>
                <xdr:col>17</xdr:col>
                <xdr:colOff>95250</xdr:colOff>
                <xdr:row>37</xdr:row>
                <xdr:rowOff>0</xdr:rowOff>
              </from>
              <to>
                <xdr:col>20</xdr:col>
                <xdr:colOff>171450</xdr:colOff>
                <xdr:row>37</xdr:row>
                <xdr:rowOff>219075</xdr:rowOff>
              </to>
            </anchor>
          </controlPr>
        </control>
      </mc:Choice>
    </mc:AlternateContent>
    <mc:AlternateContent xmlns:mc="http://schemas.openxmlformats.org/markup-compatibility/2006">
      <mc:Choice Requires="x14">
        <control shapeId="47149" r:id="rId20" name="Check Box 45">
          <controlPr defaultSize="0" autoFill="0" autoLine="0" autoPict="0">
            <anchor moveWithCells="1">
              <from>
                <xdr:col>9</xdr:col>
                <xdr:colOff>171450</xdr:colOff>
                <xdr:row>37</xdr:row>
                <xdr:rowOff>9525</xdr:rowOff>
              </from>
              <to>
                <xdr:col>13</xdr:col>
                <xdr:colOff>0</xdr:colOff>
                <xdr:row>37</xdr:row>
                <xdr:rowOff>228600</xdr:rowOff>
              </to>
            </anchor>
          </controlPr>
        </control>
      </mc:Choice>
    </mc:AlternateContent>
    <mc:AlternateContent xmlns:mc="http://schemas.openxmlformats.org/markup-compatibility/2006">
      <mc:Choice Requires="x14">
        <control shapeId="47150" r:id="rId21" name="Check Box 46">
          <controlPr defaultSize="0" autoFill="0" autoLine="0" autoPict="0">
            <anchor moveWithCells="1">
              <from>
                <xdr:col>14</xdr:col>
                <xdr:colOff>57150</xdr:colOff>
                <xdr:row>37</xdr:row>
                <xdr:rowOff>9525</xdr:rowOff>
              </from>
              <to>
                <xdr:col>16</xdr:col>
                <xdr:colOff>219075</xdr:colOff>
                <xdr:row>37</xdr:row>
                <xdr:rowOff>228600</xdr:rowOff>
              </to>
            </anchor>
          </controlPr>
        </control>
      </mc:Choice>
    </mc:AlternateContent>
    <mc:AlternateContent xmlns:mc="http://schemas.openxmlformats.org/markup-compatibility/2006">
      <mc:Choice Requires="x14">
        <control shapeId="47155" r:id="rId22" name="Check Box 51">
          <controlPr defaultSize="0" autoFill="0" autoLine="0" autoPict="0">
            <anchor moveWithCells="1">
              <from>
                <xdr:col>14</xdr:col>
                <xdr:colOff>57150</xdr:colOff>
                <xdr:row>37</xdr:row>
                <xdr:rowOff>180975</xdr:rowOff>
              </from>
              <to>
                <xdr:col>21</xdr:col>
                <xdr:colOff>28575</xdr:colOff>
                <xdr:row>37</xdr:row>
                <xdr:rowOff>419100</xdr:rowOff>
              </to>
            </anchor>
          </controlPr>
        </control>
      </mc:Choice>
    </mc:AlternateContent>
    <mc:AlternateContent xmlns:mc="http://schemas.openxmlformats.org/markup-compatibility/2006">
      <mc:Choice Requires="x14">
        <control shapeId="47157" r:id="rId23" name="Check Box 53">
          <controlPr defaultSize="0" autoFill="0" autoLine="0" autoPict="0">
            <anchor moveWithCells="1">
              <from>
                <xdr:col>9</xdr:col>
                <xdr:colOff>171450</xdr:colOff>
                <xdr:row>37</xdr:row>
                <xdr:rowOff>180975</xdr:rowOff>
              </from>
              <to>
                <xdr:col>14</xdr:col>
                <xdr:colOff>85725</xdr:colOff>
                <xdr:row>37</xdr:row>
                <xdr:rowOff>419100</xdr:rowOff>
              </to>
            </anchor>
          </controlPr>
        </control>
      </mc:Choice>
    </mc:AlternateContent>
    <mc:AlternateContent xmlns:mc="http://schemas.openxmlformats.org/markup-compatibility/2006">
      <mc:Choice Requires="x14">
        <control shapeId="47161" r:id="rId24" name="Check Box 57">
          <controlPr defaultSize="0" autoFill="0" autoLine="0" autoPict="0">
            <anchor moveWithCells="1">
              <from>
                <xdr:col>26</xdr:col>
                <xdr:colOff>104775</xdr:colOff>
                <xdr:row>57</xdr:row>
                <xdr:rowOff>123825</xdr:rowOff>
              </from>
              <to>
                <xdr:col>28</xdr:col>
                <xdr:colOff>85725</xdr:colOff>
                <xdr:row>59</xdr:row>
                <xdr:rowOff>38100</xdr:rowOff>
              </to>
            </anchor>
          </controlPr>
        </control>
      </mc:Choice>
    </mc:AlternateContent>
    <mc:AlternateContent xmlns:mc="http://schemas.openxmlformats.org/markup-compatibility/2006">
      <mc:Choice Requires="x14">
        <control shapeId="47162" r:id="rId25" name="Check Box 58">
          <controlPr defaultSize="0" autoFill="0" autoLine="0" autoPict="0">
            <anchor moveWithCells="1">
              <from>
                <xdr:col>26</xdr:col>
                <xdr:colOff>76200</xdr:colOff>
                <xdr:row>63</xdr:row>
                <xdr:rowOff>85725</xdr:rowOff>
              </from>
              <to>
                <xdr:col>28</xdr:col>
                <xdr:colOff>66675</xdr:colOff>
                <xdr:row>64</xdr:row>
                <xdr:rowOff>114300</xdr:rowOff>
              </to>
            </anchor>
          </controlPr>
        </control>
      </mc:Choice>
    </mc:AlternateContent>
    <mc:AlternateContent xmlns:mc="http://schemas.openxmlformats.org/markup-compatibility/2006">
      <mc:Choice Requires="x14">
        <control shapeId="47163" r:id="rId26" name="Check Box 59">
          <controlPr defaultSize="0" autoFill="0" autoLine="0" autoPict="0">
            <anchor moveWithCells="1">
              <from>
                <xdr:col>26</xdr:col>
                <xdr:colOff>66675</xdr:colOff>
                <xdr:row>67</xdr:row>
                <xdr:rowOff>171450</xdr:rowOff>
              </from>
              <to>
                <xdr:col>28</xdr:col>
                <xdr:colOff>57150</xdr:colOff>
                <xdr:row>68</xdr:row>
                <xdr:rowOff>95250</xdr:rowOff>
              </to>
            </anchor>
          </controlPr>
        </control>
      </mc:Choice>
    </mc:AlternateContent>
    <mc:AlternateContent xmlns:mc="http://schemas.openxmlformats.org/markup-compatibility/2006">
      <mc:Choice Requires="x14">
        <control shapeId="47164" r:id="rId27" name="Check Box 60">
          <controlPr defaultSize="0" autoFill="0" autoLine="0" autoPict="0">
            <anchor moveWithCells="1">
              <from>
                <xdr:col>26</xdr:col>
                <xdr:colOff>76200</xdr:colOff>
                <xdr:row>71</xdr:row>
                <xdr:rowOff>266700</xdr:rowOff>
              </from>
              <to>
                <xdr:col>28</xdr:col>
                <xdr:colOff>66675</xdr:colOff>
                <xdr:row>72</xdr:row>
                <xdr:rowOff>57150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70"/>
  <sheetViews>
    <sheetView showGridLines="0" view="pageBreakPreview" zoomScale="70" zoomScaleNormal="70" zoomScaleSheetLayoutView="70" workbookViewId="0">
      <pane xSplit="1" ySplit="5" topLeftCell="B6" activePane="bottomRight" state="frozen"/>
      <selection activeCell="E42" sqref="E42:AC42"/>
      <selection pane="topRight" activeCell="E42" sqref="E42:AC42"/>
      <selection pane="bottomLeft" activeCell="E42" sqref="E42:AC42"/>
      <selection pane="bottomRight"/>
    </sheetView>
  </sheetViews>
  <sheetFormatPr defaultColWidth="12.625" defaultRowHeight="14.25"/>
  <cols>
    <col min="1" max="1" width="4.125" style="272" customWidth="1"/>
    <col min="2" max="2" width="12.625" style="272" customWidth="1"/>
    <col min="3" max="3" width="24.75" style="272" customWidth="1"/>
    <col min="4" max="5" width="4.125" style="272" customWidth="1"/>
    <col min="6" max="6" width="3.875" style="272" customWidth="1"/>
    <col min="7" max="7" width="13" style="274" customWidth="1"/>
    <col min="8" max="8" width="9.75" style="274" customWidth="1"/>
    <col min="9" max="9" width="12.75" style="274" customWidth="1"/>
    <col min="10" max="10" width="4.5" style="272" customWidth="1"/>
    <col min="11" max="11" width="14.375" style="272" customWidth="1"/>
    <col min="12" max="12" width="4.375" style="272" customWidth="1"/>
    <col min="13" max="13" width="15.375" style="272" customWidth="1"/>
    <col min="14" max="14" width="12.625" style="272" customWidth="1"/>
    <col min="15" max="15" width="2.125" style="264" customWidth="1"/>
    <col min="16" max="16" width="82.625" style="264" bestFit="1" customWidth="1"/>
    <col min="17" max="242" width="9" style="264" customWidth="1"/>
    <col min="243" max="243" width="4.125" style="264" customWidth="1"/>
    <col min="244" max="244" width="12.625" style="264" customWidth="1"/>
    <col min="245" max="245" width="24.75" style="264" customWidth="1"/>
    <col min="246" max="247" width="4.125" style="264" customWidth="1"/>
    <col min="248" max="248" width="3.875" style="264" customWidth="1"/>
    <col min="249" max="249" width="13" style="264" customWidth="1"/>
    <col min="250" max="250" width="9.75" style="264" customWidth="1"/>
    <col min="251" max="251" width="12.75" style="264" customWidth="1"/>
    <col min="252" max="252" width="4.5" style="264" customWidth="1"/>
    <col min="253" max="253" width="14.375" style="264" customWidth="1"/>
    <col min="254" max="254" width="4.375" style="264" customWidth="1"/>
    <col min="255" max="255" width="15.375" style="264" customWidth="1"/>
    <col min="256" max="16384" width="12.625" style="264"/>
  </cols>
  <sheetData>
    <row r="1" spans="1:23" ht="27.75" customHeight="1"/>
    <row r="2" spans="1:23" ht="18" customHeight="1">
      <c r="A2" s="268" t="s">
        <v>1161</v>
      </c>
      <c r="B2" s="269"/>
      <c r="C2" s="270"/>
      <c r="D2" s="270"/>
      <c r="E2" s="270"/>
      <c r="F2" s="270"/>
      <c r="G2" s="271"/>
      <c r="H2" s="271"/>
      <c r="I2" s="271"/>
      <c r="J2" s="270"/>
      <c r="K2" s="270"/>
      <c r="L2" s="270"/>
      <c r="M2" s="270"/>
      <c r="N2" s="270"/>
      <c r="O2" s="352"/>
      <c r="P2" s="352"/>
      <c r="Q2" s="352"/>
      <c r="R2" s="352"/>
      <c r="S2" s="352"/>
      <c r="T2" s="352"/>
      <c r="U2" s="352"/>
      <c r="V2" s="352"/>
      <c r="W2" s="352"/>
    </row>
    <row r="3" spans="1:23" ht="4.5" customHeight="1">
      <c r="D3" s="273"/>
      <c r="E3" s="273"/>
      <c r="F3" s="273"/>
      <c r="O3" s="352"/>
      <c r="P3" s="352"/>
      <c r="Q3" s="352"/>
      <c r="R3" s="352"/>
      <c r="S3" s="352"/>
      <c r="T3" s="352"/>
      <c r="U3" s="352"/>
      <c r="V3" s="352"/>
      <c r="W3" s="352"/>
    </row>
    <row r="4" spans="1:23" ht="45" customHeight="1">
      <c r="A4" s="563" t="s">
        <v>1162</v>
      </c>
      <c r="B4" s="565" t="s">
        <v>1163</v>
      </c>
      <c r="C4" s="566"/>
      <c r="D4" s="569" t="s">
        <v>1164</v>
      </c>
      <c r="E4" s="571" t="s">
        <v>1165</v>
      </c>
      <c r="F4" s="573" t="s">
        <v>1166</v>
      </c>
      <c r="G4" s="574"/>
      <c r="H4" s="574"/>
      <c r="I4" s="575"/>
      <c r="J4" s="573" t="s">
        <v>1167</v>
      </c>
      <c r="K4" s="574"/>
      <c r="L4" s="574"/>
      <c r="M4" s="574"/>
      <c r="N4" s="575"/>
      <c r="O4" s="352"/>
      <c r="P4" s="352"/>
      <c r="Q4" s="352"/>
      <c r="R4" s="352"/>
      <c r="S4" s="352"/>
      <c r="T4" s="352"/>
      <c r="U4" s="352"/>
      <c r="V4" s="352"/>
      <c r="W4" s="352"/>
    </row>
    <row r="5" spans="1:23" ht="75" customHeight="1" thickBot="1">
      <c r="A5" s="564"/>
      <c r="B5" s="567"/>
      <c r="C5" s="568"/>
      <c r="D5" s="570"/>
      <c r="E5" s="572"/>
      <c r="F5" s="275" t="s">
        <v>1168</v>
      </c>
      <c r="G5" s="276" t="s">
        <v>1169</v>
      </c>
      <c r="H5" s="276" t="s">
        <v>1170</v>
      </c>
      <c r="I5" s="276" t="s">
        <v>1171</v>
      </c>
      <c r="J5" s="576" t="s">
        <v>1172</v>
      </c>
      <c r="K5" s="577"/>
      <c r="L5" s="576" t="s">
        <v>1173</v>
      </c>
      <c r="M5" s="577"/>
      <c r="N5" s="277" t="s">
        <v>1174</v>
      </c>
      <c r="O5" s="352"/>
      <c r="P5" s="352"/>
      <c r="Q5" s="352"/>
      <c r="R5" s="352"/>
      <c r="S5" s="352"/>
      <c r="T5" s="352"/>
      <c r="U5" s="352"/>
      <c r="V5" s="352"/>
      <c r="W5" s="352"/>
    </row>
    <row r="6" spans="1:23" ht="18.75" customHeight="1" thickTop="1">
      <c r="A6" s="335" t="s">
        <v>1175</v>
      </c>
      <c r="B6" s="288" t="s">
        <v>1176</v>
      </c>
      <c r="C6" s="300" t="s">
        <v>1318</v>
      </c>
      <c r="D6" s="596" t="s">
        <v>1177</v>
      </c>
      <c r="E6" s="597"/>
      <c r="F6" s="597"/>
      <c r="G6" s="597"/>
      <c r="H6" s="597"/>
      <c r="I6" s="597"/>
      <c r="J6" s="597"/>
      <c r="K6" s="597"/>
      <c r="L6" s="597"/>
      <c r="M6" s="597"/>
      <c r="N6" s="598"/>
      <c r="O6" s="352"/>
      <c r="P6" s="354" t="s">
        <v>1332</v>
      </c>
      <c r="Q6" s="352"/>
      <c r="R6" s="352"/>
      <c r="S6" s="352"/>
      <c r="T6" s="352"/>
      <c r="U6" s="352"/>
      <c r="V6" s="352"/>
      <c r="W6" s="352"/>
    </row>
    <row r="7" spans="1:23" ht="18.75" customHeight="1">
      <c r="A7" s="278"/>
      <c r="B7" s="289" t="s">
        <v>1178</v>
      </c>
      <c r="C7" s="301"/>
      <c r="D7" s="599" t="str">
        <f>IFERROR(VLOOKUP(C7,HS,2,FALSE),"")</f>
        <v/>
      </c>
      <c r="E7" s="600"/>
      <c r="F7" s="600"/>
      <c r="G7" s="600"/>
      <c r="H7" s="600"/>
      <c r="I7" s="600"/>
      <c r="J7" s="600"/>
      <c r="K7" s="600"/>
      <c r="L7" s="600"/>
      <c r="M7" s="600"/>
      <c r="N7" s="601"/>
      <c r="O7" s="352"/>
      <c r="P7" s="352"/>
      <c r="Q7" s="352"/>
      <c r="R7" s="352"/>
      <c r="S7" s="352"/>
      <c r="T7" s="352"/>
      <c r="U7" s="352"/>
      <c r="V7" s="352"/>
      <c r="W7" s="352"/>
    </row>
    <row r="8" spans="1:23" ht="18.75" customHeight="1">
      <c r="A8" s="278"/>
      <c r="B8" s="290" t="s">
        <v>1179</v>
      </c>
      <c r="C8" s="302"/>
      <c r="D8" s="602"/>
      <c r="E8" s="603"/>
      <c r="F8" s="603"/>
      <c r="G8" s="603"/>
      <c r="H8" s="603"/>
      <c r="I8" s="603"/>
      <c r="J8" s="603"/>
      <c r="K8" s="603"/>
      <c r="L8" s="603"/>
      <c r="M8" s="603"/>
      <c r="N8" s="604"/>
      <c r="O8" s="352"/>
      <c r="P8" s="352" t="s">
        <v>1339</v>
      </c>
      <c r="Q8" s="352"/>
      <c r="R8" s="352"/>
      <c r="S8" s="352"/>
      <c r="T8" s="352"/>
      <c r="U8" s="352"/>
      <c r="V8" s="352"/>
      <c r="W8" s="352"/>
    </row>
    <row r="9" spans="1:23" ht="18.75" customHeight="1">
      <c r="A9" s="279"/>
      <c r="B9" s="618" t="str">
        <f>IF(OR(C6="貨物",C6="仲介貨物",C6="本邦貨物"),"船積前金額（ＦＯＢ価額）","")</f>
        <v>船積前金額（ＦＯＢ価額）</v>
      </c>
      <c r="C9" s="619"/>
      <c r="D9" s="620"/>
      <c r="E9" s="620"/>
      <c r="F9" s="621"/>
      <c r="G9" s="316"/>
      <c r="H9" s="316"/>
      <c r="I9" s="317">
        <f>G9+H9</f>
        <v>0</v>
      </c>
      <c r="J9" s="626"/>
      <c r="K9" s="627"/>
      <c r="L9" s="627"/>
      <c r="M9" s="627"/>
      <c r="N9" s="628"/>
      <c r="O9" s="352"/>
      <c r="P9" s="355" t="s">
        <v>1333</v>
      </c>
      <c r="Q9" s="352"/>
      <c r="R9" s="352"/>
      <c r="S9" s="352"/>
      <c r="T9" s="352"/>
      <c r="U9" s="352"/>
      <c r="V9" s="352"/>
      <c r="W9" s="352"/>
    </row>
    <row r="10" spans="1:23" ht="18.75" customHeight="1">
      <c r="A10" s="278"/>
      <c r="B10" s="291">
        <v>1</v>
      </c>
      <c r="C10" s="292" t="s">
        <v>1180</v>
      </c>
      <c r="D10" s="620"/>
      <c r="E10" s="620"/>
      <c r="F10" s="622"/>
      <c r="G10" s="318"/>
      <c r="H10" s="318"/>
      <c r="I10" s="319">
        <f>G10+H10</f>
        <v>0</v>
      </c>
      <c r="J10" s="629"/>
      <c r="K10" s="630"/>
      <c r="L10" s="630"/>
      <c r="M10" s="630"/>
      <c r="N10" s="631"/>
      <c r="O10" s="352"/>
      <c r="P10" s="352"/>
      <c r="Q10" s="352"/>
      <c r="R10" s="352"/>
      <c r="S10" s="352"/>
      <c r="T10" s="352"/>
      <c r="U10" s="352"/>
      <c r="V10" s="352"/>
      <c r="W10" s="352"/>
    </row>
    <row r="11" spans="1:23" ht="18.75" customHeight="1">
      <c r="A11" s="278"/>
      <c r="B11" s="293" t="str">
        <f>IFERROR(G11/G10,"")</f>
        <v/>
      </c>
      <c r="C11" s="294" t="s">
        <v>1181</v>
      </c>
      <c r="D11" s="620"/>
      <c r="E11" s="620"/>
      <c r="F11" s="622"/>
      <c r="G11" s="318"/>
      <c r="H11" s="318"/>
      <c r="I11" s="320">
        <f>G11+H11</f>
        <v>0</v>
      </c>
      <c r="J11" s="609"/>
      <c r="K11" s="632"/>
      <c r="L11" s="632"/>
      <c r="M11" s="632"/>
      <c r="N11" s="610"/>
      <c r="O11" s="352"/>
      <c r="P11" s="352"/>
      <c r="Q11" s="352"/>
      <c r="R11" s="352"/>
      <c r="S11" s="352"/>
      <c r="T11" s="352"/>
      <c r="U11" s="352"/>
      <c r="V11" s="352"/>
      <c r="W11" s="352"/>
    </row>
    <row r="12" spans="1:23">
      <c r="A12" s="278"/>
      <c r="B12" s="640" t="str">
        <f>IFERROR(G12/G10,"")</f>
        <v/>
      </c>
      <c r="C12" s="295" t="str">
        <f>IFERROR(VLOOKUP(D12,決済方法x,2,FALSE),"")</f>
        <v/>
      </c>
      <c r="D12" s="648"/>
      <c r="E12" s="637"/>
      <c r="F12" s="622"/>
      <c r="G12" s="624"/>
      <c r="H12" s="624"/>
      <c r="I12" s="616">
        <f>G12+H12</f>
        <v>0</v>
      </c>
      <c r="J12" s="299" t="s">
        <v>1323</v>
      </c>
      <c r="K12" s="303"/>
      <c r="L12" s="299" t="s">
        <v>1319</v>
      </c>
      <c r="M12" s="303"/>
      <c r="N12" s="605"/>
      <c r="O12" s="352"/>
      <c r="P12" s="355" t="s">
        <v>1334</v>
      </c>
      <c r="Q12" s="352"/>
      <c r="R12" s="352"/>
      <c r="S12" s="352"/>
      <c r="T12" s="352"/>
      <c r="U12" s="352"/>
      <c r="V12" s="352"/>
      <c r="W12" s="352"/>
    </row>
    <row r="13" spans="1:23">
      <c r="A13" s="278"/>
      <c r="B13" s="647"/>
      <c r="C13" s="295" t="str">
        <f>IFERROR(VLOOKUP(E12,支払保証y,2,FALSE),"")</f>
        <v/>
      </c>
      <c r="D13" s="649"/>
      <c r="E13" s="638"/>
      <c r="F13" s="622"/>
      <c r="G13" s="625"/>
      <c r="H13" s="625"/>
      <c r="I13" s="617"/>
      <c r="J13" s="296" t="s">
        <v>1324</v>
      </c>
      <c r="K13" s="304"/>
      <c r="L13" s="296" t="s">
        <v>1320</v>
      </c>
      <c r="M13" s="304"/>
      <c r="N13" s="606"/>
      <c r="O13" s="352"/>
      <c r="P13" s="356" t="s">
        <v>1335</v>
      </c>
      <c r="Q13" s="352"/>
      <c r="R13" s="352"/>
      <c r="S13" s="352"/>
      <c r="T13" s="352"/>
      <c r="U13" s="352"/>
      <c r="V13" s="352"/>
      <c r="W13" s="352"/>
    </row>
    <row r="14" spans="1:23">
      <c r="A14" s="278"/>
      <c r="B14" s="640" t="str">
        <f>IFERROR(G14/G10,"")</f>
        <v/>
      </c>
      <c r="C14" s="295" t="str">
        <f>IFERROR(VLOOKUP(D14,決済方法x,2,FALSE),"")</f>
        <v/>
      </c>
      <c r="D14" s="642"/>
      <c r="E14" s="644"/>
      <c r="F14" s="622"/>
      <c r="G14" s="624"/>
      <c r="H14" s="624"/>
      <c r="I14" s="616">
        <f>G14+H14</f>
        <v>0</v>
      </c>
      <c r="J14" s="607"/>
      <c r="K14" s="608"/>
      <c r="L14" s="297" t="s">
        <v>1322</v>
      </c>
      <c r="M14" s="305"/>
      <c r="N14" s="611"/>
      <c r="O14" s="352"/>
      <c r="P14" s="355" t="s">
        <v>1336</v>
      </c>
      <c r="Q14" s="352"/>
      <c r="R14" s="352"/>
      <c r="S14" s="352"/>
      <c r="T14" s="352"/>
      <c r="U14" s="352"/>
      <c r="V14" s="352"/>
      <c r="W14" s="352"/>
    </row>
    <row r="15" spans="1:23" ht="13.5" customHeight="1">
      <c r="A15" s="280"/>
      <c r="B15" s="641"/>
      <c r="C15" s="334" t="str">
        <f>IFERROR(VLOOKUP(E14,支払保証y,2,FALSE),"")</f>
        <v/>
      </c>
      <c r="D15" s="643"/>
      <c r="E15" s="645"/>
      <c r="F15" s="623"/>
      <c r="G15" s="650"/>
      <c r="H15" s="650"/>
      <c r="I15" s="651"/>
      <c r="J15" s="609"/>
      <c r="K15" s="610"/>
      <c r="L15" s="298" t="s">
        <v>1321</v>
      </c>
      <c r="M15" s="306"/>
      <c r="N15" s="612"/>
      <c r="O15" s="352"/>
      <c r="P15" s="355" t="s">
        <v>1337</v>
      </c>
      <c r="Q15" s="352"/>
      <c r="R15" s="352"/>
      <c r="S15" s="352"/>
      <c r="T15" s="352"/>
      <c r="U15" s="352"/>
      <c r="V15" s="352"/>
      <c r="W15" s="352"/>
    </row>
    <row r="16" spans="1:23" ht="18.75" customHeight="1">
      <c r="A16" s="335" t="s">
        <v>390</v>
      </c>
      <c r="B16" s="332" t="s">
        <v>1176</v>
      </c>
      <c r="C16" s="333" t="s">
        <v>1318</v>
      </c>
      <c r="D16" s="613" t="s">
        <v>1177</v>
      </c>
      <c r="E16" s="614"/>
      <c r="F16" s="614"/>
      <c r="G16" s="614"/>
      <c r="H16" s="614"/>
      <c r="I16" s="614"/>
      <c r="J16" s="614"/>
      <c r="K16" s="614"/>
      <c r="L16" s="614"/>
      <c r="M16" s="614"/>
      <c r="N16" s="615"/>
      <c r="O16" s="352"/>
      <c r="P16" s="352"/>
      <c r="Q16" s="352"/>
      <c r="R16" s="352"/>
      <c r="S16" s="352"/>
      <c r="T16" s="352"/>
      <c r="U16" s="352"/>
      <c r="V16" s="352"/>
      <c r="W16" s="352"/>
    </row>
    <row r="17" spans="1:23" ht="18.75" customHeight="1">
      <c r="A17" s="278"/>
      <c r="B17" s="289" t="s">
        <v>1178</v>
      </c>
      <c r="C17" s="301"/>
      <c r="D17" s="599" t="str">
        <f>IFERROR(VLOOKUP(C17,HS,2,FALSE),"")</f>
        <v/>
      </c>
      <c r="E17" s="600"/>
      <c r="F17" s="600"/>
      <c r="G17" s="600"/>
      <c r="H17" s="600"/>
      <c r="I17" s="600"/>
      <c r="J17" s="600"/>
      <c r="K17" s="600"/>
      <c r="L17" s="600"/>
      <c r="M17" s="600"/>
      <c r="N17" s="601"/>
      <c r="O17" s="352"/>
      <c r="P17" s="352"/>
      <c r="Q17" s="352"/>
      <c r="R17" s="352"/>
      <c r="S17" s="352"/>
      <c r="T17" s="352"/>
      <c r="U17" s="352"/>
      <c r="V17" s="352"/>
      <c r="W17" s="352"/>
    </row>
    <row r="18" spans="1:23" ht="18.75" customHeight="1">
      <c r="A18" s="278"/>
      <c r="B18" s="290" t="s">
        <v>1179</v>
      </c>
      <c r="C18" s="302"/>
      <c r="D18" s="602"/>
      <c r="E18" s="603"/>
      <c r="F18" s="603"/>
      <c r="G18" s="603"/>
      <c r="H18" s="603"/>
      <c r="I18" s="603"/>
      <c r="J18" s="603"/>
      <c r="K18" s="603"/>
      <c r="L18" s="603"/>
      <c r="M18" s="603"/>
      <c r="N18" s="604"/>
      <c r="O18" s="352"/>
      <c r="P18" s="352"/>
      <c r="Q18" s="352"/>
      <c r="R18" s="352"/>
      <c r="S18" s="352"/>
      <c r="T18" s="352"/>
      <c r="U18" s="352"/>
      <c r="V18" s="352"/>
      <c r="W18" s="352"/>
    </row>
    <row r="19" spans="1:23" ht="18.75" customHeight="1">
      <c r="A19" s="279"/>
      <c r="B19" s="618" t="str">
        <f>IF(OR(C16="貨物",C16="仲介貨物",C16="本邦貨物"),"船積前金額（ＦＯＢ価額）","")</f>
        <v>船積前金額（ＦＯＢ価額）</v>
      </c>
      <c r="C19" s="619"/>
      <c r="D19" s="620"/>
      <c r="E19" s="620"/>
      <c r="F19" s="621"/>
      <c r="G19" s="316"/>
      <c r="H19" s="316"/>
      <c r="I19" s="317">
        <f>G19+H19</f>
        <v>0</v>
      </c>
      <c r="J19" s="626"/>
      <c r="K19" s="627"/>
      <c r="L19" s="627"/>
      <c r="M19" s="627"/>
      <c r="N19" s="628"/>
      <c r="O19" s="352"/>
      <c r="P19" s="352"/>
      <c r="Q19" s="352"/>
      <c r="R19" s="352"/>
      <c r="S19" s="352"/>
      <c r="T19" s="352"/>
      <c r="U19" s="352"/>
      <c r="V19" s="352"/>
      <c r="W19" s="352"/>
    </row>
    <row r="20" spans="1:23" ht="18.75" customHeight="1">
      <c r="A20" s="278"/>
      <c r="B20" s="291">
        <v>1</v>
      </c>
      <c r="C20" s="292" t="s">
        <v>1180</v>
      </c>
      <c r="D20" s="620"/>
      <c r="E20" s="620"/>
      <c r="F20" s="622"/>
      <c r="G20" s="318"/>
      <c r="H20" s="318"/>
      <c r="I20" s="319">
        <f>G20+H20</f>
        <v>0</v>
      </c>
      <c r="J20" s="629"/>
      <c r="K20" s="630"/>
      <c r="L20" s="630"/>
      <c r="M20" s="630"/>
      <c r="N20" s="631"/>
      <c r="O20" s="352"/>
      <c r="P20" s="352"/>
      <c r="Q20" s="352"/>
      <c r="R20" s="352"/>
      <c r="S20" s="352"/>
      <c r="T20" s="352"/>
      <c r="U20" s="352"/>
      <c r="V20" s="352"/>
      <c r="W20" s="352"/>
    </row>
    <row r="21" spans="1:23" ht="18.75" customHeight="1">
      <c r="A21" s="278"/>
      <c r="B21" s="293" t="str">
        <f>IFERROR(G21/G20,"")</f>
        <v/>
      </c>
      <c r="C21" s="294" t="s">
        <v>1181</v>
      </c>
      <c r="D21" s="620"/>
      <c r="E21" s="620"/>
      <c r="F21" s="622"/>
      <c r="G21" s="318"/>
      <c r="H21" s="318"/>
      <c r="I21" s="320">
        <f>G21+H21</f>
        <v>0</v>
      </c>
      <c r="J21" s="609"/>
      <c r="K21" s="632"/>
      <c r="L21" s="632"/>
      <c r="M21" s="632"/>
      <c r="N21" s="610"/>
      <c r="O21" s="352"/>
      <c r="P21" s="352"/>
      <c r="Q21" s="352"/>
      <c r="R21" s="352"/>
      <c r="S21" s="352"/>
      <c r="T21" s="352"/>
      <c r="U21" s="352"/>
      <c r="V21" s="352"/>
      <c r="W21" s="352"/>
    </row>
    <row r="22" spans="1:23">
      <c r="A22" s="278"/>
      <c r="B22" s="640" t="str">
        <f>IFERROR(G22/G20,"")</f>
        <v/>
      </c>
      <c r="C22" s="295" t="str">
        <f>IFERROR(VLOOKUP(D22,決済方法x,2,FALSE),"")</f>
        <v/>
      </c>
      <c r="D22" s="648"/>
      <c r="E22" s="637"/>
      <c r="F22" s="622"/>
      <c r="G22" s="624"/>
      <c r="H22" s="624"/>
      <c r="I22" s="616">
        <f>G22+H22</f>
        <v>0</v>
      </c>
      <c r="J22" s="299" t="s">
        <v>1323</v>
      </c>
      <c r="K22" s="303"/>
      <c r="L22" s="299" t="s">
        <v>1319</v>
      </c>
      <c r="M22" s="303"/>
      <c r="N22" s="605"/>
      <c r="O22" s="352"/>
      <c r="P22" s="352"/>
      <c r="Q22" s="352"/>
      <c r="R22" s="352"/>
      <c r="S22" s="352"/>
      <c r="T22" s="352"/>
      <c r="U22" s="352"/>
      <c r="V22" s="352"/>
      <c r="W22" s="352"/>
    </row>
    <row r="23" spans="1:23">
      <c r="A23" s="278"/>
      <c r="B23" s="647"/>
      <c r="C23" s="295" t="str">
        <f>IFERROR(VLOOKUP(E22,支払保証y,2,FALSE),"")</f>
        <v/>
      </c>
      <c r="D23" s="649"/>
      <c r="E23" s="638"/>
      <c r="F23" s="622"/>
      <c r="G23" s="625"/>
      <c r="H23" s="625"/>
      <c r="I23" s="617"/>
      <c r="J23" s="296" t="s">
        <v>1324</v>
      </c>
      <c r="K23" s="304"/>
      <c r="L23" s="296" t="s">
        <v>1320</v>
      </c>
      <c r="M23" s="304"/>
      <c r="N23" s="606"/>
      <c r="O23" s="352"/>
      <c r="P23" s="352"/>
      <c r="Q23" s="352"/>
      <c r="R23" s="352"/>
      <c r="S23" s="352"/>
      <c r="T23" s="352"/>
      <c r="U23" s="352"/>
      <c r="V23" s="352"/>
      <c r="W23" s="352"/>
    </row>
    <row r="24" spans="1:23">
      <c r="A24" s="278"/>
      <c r="B24" s="640" t="str">
        <f>IFERROR(G24/G20,"")</f>
        <v/>
      </c>
      <c r="C24" s="295" t="str">
        <f>IFERROR(VLOOKUP(D24,決済方法x,2,FALSE),"")</f>
        <v/>
      </c>
      <c r="D24" s="642"/>
      <c r="E24" s="644"/>
      <c r="F24" s="622"/>
      <c r="G24" s="624"/>
      <c r="H24" s="624"/>
      <c r="I24" s="616">
        <f>G24+H24</f>
        <v>0</v>
      </c>
      <c r="J24" s="607"/>
      <c r="K24" s="608"/>
      <c r="L24" s="297" t="s">
        <v>1322</v>
      </c>
      <c r="M24" s="305"/>
      <c r="N24" s="611"/>
      <c r="O24" s="352"/>
      <c r="P24" s="352"/>
      <c r="Q24" s="352"/>
      <c r="R24" s="352"/>
      <c r="S24" s="352"/>
      <c r="T24" s="352"/>
      <c r="U24" s="352"/>
      <c r="V24" s="352"/>
      <c r="W24" s="352"/>
    </row>
    <row r="25" spans="1:23" ht="13.5" customHeight="1">
      <c r="A25" s="280"/>
      <c r="B25" s="641"/>
      <c r="C25" s="334" t="str">
        <f>IFERROR(VLOOKUP(E24,支払保証y,2,FALSE),"")</f>
        <v/>
      </c>
      <c r="D25" s="643"/>
      <c r="E25" s="645"/>
      <c r="F25" s="623"/>
      <c r="G25" s="650"/>
      <c r="H25" s="650"/>
      <c r="I25" s="651"/>
      <c r="J25" s="609"/>
      <c r="K25" s="610"/>
      <c r="L25" s="298" t="s">
        <v>1321</v>
      </c>
      <c r="M25" s="306"/>
      <c r="N25" s="612"/>
      <c r="O25" s="352"/>
      <c r="P25" s="352"/>
      <c r="Q25" s="352"/>
      <c r="R25" s="352"/>
      <c r="S25" s="352"/>
      <c r="T25" s="352"/>
      <c r="U25" s="352"/>
      <c r="V25" s="352"/>
      <c r="W25" s="352"/>
    </row>
    <row r="26" spans="1:23" ht="18.75" customHeight="1">
      <c r="A26" s="335" t="s">
        <v>398</v>
      </c>
      <c r="B26" s="332" t="s">
        <v>1176</v>
      </c>
      <c r="C26" s="333" t="s">
        <v>1318</v>
      </c>
      <c r="D26" s="613" t="s">
        <v>1177</v>
      </c>
      <c r="E26" s="614"/>
      <c r="F26" s="614"/>
      <c r="G26" s="614"/>
      <c r="H26" s="614"/>
      <c r="I26" s="614"/>
      <c r="J26" s="614"/>
      <c r="K26" s="614"/>
      <c r="L26" s="614"/>
      <c r="M26" s="614"/>
      <c r="N26" s="615"/>
      <c r="O26" s="352"/>
      <c r="P26" s="352"/>
      <c r="Q26" s="352"/>
      <c r="R26" s="352"/>
      <c r="S26" s="352"/>
      <c r="T26" s="352"/>
      <c r="U26" s="352"/>
      <c r="V26" s="352"/>
      <c r="W26" s="352"/>
    </row>
    <row r="27" spans="1:23" ht="18.75" customHeight="1">
      <c r="A27" s="278"/>
      <c r="B27" s="289" t="s">
        <v>1178</v>
      </c>
      <c r="C27" s="301"/>
      <c r="D27" s="599" t="str">
        <f>IFERROR(VLOOKUP(C27,HS,2,FALSE),"")</f>
        <v/>
      </c>
      <c r="E27" s="600"/>
      <c r="F27" s="600"/>
      <c r="G27" s="600"/>
      <c r="H27" s="600"/>
      <c r="I27" s="600"/>
      <c r="J27" s="600"/>
      <c r="K27" s="600"/>
      <c r="L27" s="600"/>
      <c r="M27" s="600"/>
      <c r="N27" s="601"/>
      <c r="O27" s="352"/>
      <c r="P27" s="352"/>
      <c r="Q27" s="352"/>
      <c r="R27" s="352"/>
      <c r="S27" s="352"/>
      <c r="T27" s="352"/>
      <c r="U27" s="352"/>
      <c r="V27" s="352"/>
      <c r="W27" s="352"/>
    </row>
    <row r="28" spans="1:23" ht="18.75" customHeight="1">
      <c r="A28" s="278"/>
      <c r="B28" s="290" t="s">
        <v>1179</v>
      </c>
      <c r="C28" s="302"/>
      <c r="D28" s="602"/>
      <c r="E28" s="603"/>
      <c r="F28" s="603"/>
      <c r="G28" s="603"/>
      <c r="H28" s="603"/>
      <c r="I28" s="603"/>
      <c r="J28" s="603"/>
      <c r="K28" s="603"/>
      <c r="L28" s="603"/>
      <c r="M28" s="603"/>
      <c r="N28" s="604"/>
      <c r="O28" s="352"/>
      <c r="P28" s="352"/>
      <c r="Q28" s="352"/>
      <c r="R28" s="352"/>
      <c r="S28" s="352"/>
      <c r="T28" s="352"/>
      <c r="U28" s="352"/>
      <c r="V28" s="352"/>
      <c r="W28" s="352"/>
    </row>
    <row r="29" spans="1:23" ht="18.75" customHeight="1">
      <c r="A29" s="279"/>
      <c r="B29" s="618" t="str">
        <f>IF(OR(C26="貨物",C26="仲介貨物",C26="本邦貨物"),"船積前金額（ＦＯＢ価額）","")</f>
        <v>船積前金額（ＦＯＢ価額）</v>
      </c>
      <c r="C29" s="619"/>
      <c r="D29" s="620"/>
      <c r="E29" s="620"/>
      <c r="F29" s="621"/>
      <c r="G29" s="316"/>
      <c r="H29" s="316"/>
      <c r="I29" s="317">
        <f>G29+H29</f>
        <v>0</v>
      </c>
      <c r="J29" s="626"/>
      <c r="K29" s="627"/>
      <c r="L29" s="627"/>
      <c r="M29" s="627"/>
      <c r="N29" s="628"/>
      <c r="O29" s="352"/>
      <c r="P29" s="352"/>
      <c r="Q29" s="352"/>
      <c r="R29" s="352"/>
      <c r="S29" s="352"/>
      <c r="T29" s="352"/>
      <c r="U29" s="352"/>
      <c r="V29" s="352"/>
      <c r="W29" s="352"/>
    </row>
    <row r="30" spans="1:23" ht="18.75" customHeight="1">
      <c r="A30" s="278"/>
      <c r="B30" s="291">
        <v>1</v>
      </c>
      <c r="C30" s="292" t="s">
        <v>1180</v>
      </c>
      <c r="D30" s="620"/>
      <c r="E30" s="620"/>
      <c r="F30" s="622"/>
      <c r="G30" s="318"/>
      <c r="H30" s="318"/>
      <c r="I30" s="319">
        <f>G30+H30</f>
        <v>0</v>
      </c>
      <c r="J30" s="629"/>
      <c r="K30" s="630"/>
      <c r="L30" s="630"/>
      <c r="M30" s="630"/>
      <c r="N30" s="631"/>
      <c r="O30" s="352"/>
      <c r="P30" s="352"/>
      <c r="Q30" s="352"/>
      <c r="R30" s="352"/>
      <c r="S30" s="352"/>
      <c r="T30" s="352"/>
      <c r="U30" s="352"/>
      <c r="V30" s="352"/>
      <c r="W30" s="352"/>
    </row>
    <row r="31" spans="1:23" ht="18.75" customHeight="1">
      <c r="A31" s="278"/>
      <c r="B31" s="293" t="str">
        <f>IFERROR(G31/G30,"")</f>
        <v/>
      </c>
      <c r="C31" s="294" t="s">
        <v>1181</v>
      </c>
      <c r="D31" s="620"/>
      <c r="E31" s="620"/>
      <c r="F31" s="622"/>
      <c r="G31" s="318"/>
      <c r="H31" s="318"/>
      <c r="I31" s="320">
        <f>G31+H31</f>
        <v>0</v>
      </c>
      <c r="J31" s="609"/>
      <c r="K31" s="632"/>
      <c r="L31" s="632"/>
      <c r="M31" s="632"/>
      <c r="N31" s="610"/>
      <c r="O31" s="352"/>
      <c r="P31" s="352"/>
      <c r="Q31" s="352"/>
      <c r="R31" s="352"/>
      <c r="S31" s="352"/>
      <c r="T31" s="352"/>
      <c r="U31" s="352"/>
      <c r="V31" s="352"/>
      <c r="W31" s="352"/>
    </row>
    <row r="32" spans="1:23">
      <c r="A32" s="278"/>
      <c r="B32" s="640" t="str">
        <f>IFERROR(G32/G30,"")</f>
        <v/>
      </c>
      <c r="C32" s="295" t="str">
        <f>IFERROR(VLOOKUP(D32,決済方法x,2,FALSE),"")</f>
        <v/>
      </c>
      <c r="D32" s="648"/>
      <c r="E32" s="637"/>
      <c r="F32" s="622"/>
      <c r="G32" s="624"/>
      <c r="H32" s="624"/>
      <c r="I32" s="616">
        <f>G32+H32</f>
        <v>0</v>
      </c>
      <c r="J32" s="299" t="s">
        <v>1323</v>
      </c>
      <c r="K32" s="303"/>
      <c r="L32" s="299" t="s">
        <v>1319</v>
      </c>
      <c r="M32" s="303"/>
      <c r="N32" s="605"/>
      <c r="O32" s="352"/>
      <c r="P32" s="352"/>
      <c r="Q32" s="352"/>
      <c r="R32" s="352"/>
      <c r="S32" s="352"/>
      <c r="T32" s="352"/>
      <c r="U32" s="352"/>
      <c r="V32" s="352"/>
      <c r="W32" s="352"/>
    </row>
    <row r="33" spans="1:23">
      <c r="A33" s="278"/>
      <c r="B33" s="647"/>
      <c r="C33" s="295" t="str">
        <f>IFERROR(VLOOKUP(E32,支払保証y,2,FALSE),"")</f>
        <v/>
      </c>
      <c r="D33" s="649"/>
      <c r="E33" s="638"/>
      <c r="F33" s="622"/>
      <c r="G33" s="625"/>
      <c r="H33" s="625"/>
      <c r="I33" s="617"/>
      <c r="J33" s="296" t="s">
        <v>1324</v>
      </c>
      <c r="K33" s="304"/>
      <c r="L33" s="296" t="s">
        <v>1320</v>
      </c>
      <c r="M33" s="304"/>
      <c r="N33" s="606"/>
      <c r="O33" s="352"/>
      <c r="P33" s="352"/>
      <c r="Q33" s="352"/>
      <c r="R33" s="352"/>
      <c r="S33" s="352"/>
      <c r="T33" s="352"/>
      <c r="U33" s="352"/>
      <c r="V33" s="352"/>
      <c r="W33" s="352"/>
    </row>
    <row r="34" spans="1:23">
      <c r="A34" s="278"/>
      <c r="B34" s="640" t="str">
        <f>IFERROR(G34/G30,"")</f>
        <v/>
      </c>
      <c r="C34" s="295" t="str">
        <f>IFERROR(VLOOKUP(D34,決済方法x,2,FALSE),"")</f>
        <v/>
      </c>
      <c r="D34" s="642"/>
      <c r="E34" s="644"/>
      <c r="F34" s="622"/>
      <c r="G34" s="624"/>
      <c r="H34" s="624"/>
      <c r="I34" s="616">
        <f>G34+H34</f>
        <v>0</v>
      </c>
      <c r="J34" s="607"/>
      <c r="K34" s="608"/>
      <c r="L34" s="297" t="s">
        <v>1322</v>
      </c>
      <c r="M34" s="305"/>
      <c r="N34" s="611"/>
      <c r="O34" s="352"/>
      <c r="P34" s="352"/>
      <c r="Q34" s="352"/>
      <c r="R34" s="352"/>
      <c r="S34" s="352"/>
      <c r="T34" s="352"/>
      <c r="U34" s="352"/>
      <c r="V34" s="352"/>
      <c r="W34" s="352"/>
    </row>
    <row r="35" spans="1:23" ht="13.5" customHeight="1">
      <c r="A35" s="280"/>
      <c r="B35" s="641"/>
      <c r="C35" s="334" t="str">
        <f>IFERROR(VLOOKUP(E34,支払保証y,2,FALSE),"")</f>
        <v/>
      </c>
      <c r="D35" s="643"/>
      <c r="E35" s="645"/>
      <c r="F35" s="623"/>
      <c r="G35" s="650"/>
      <c r="H35" s="650"/>
      <c r="I35" s="651"/>
      <c r="J35" s="609"/>
      <c r="K35" s="610"/>
      <c r="L35" s="298" t="s">
        <v>1321</v>
      </c>
      <c r="M35" s="306"/>
      <c r="N35" s="612"/>
      <c r="O35" s="352"/>
      <c r="P35" s="352"/>
      <c r="Q35" s="352"/>
      <c r="R35" s="352"/>
      <c r="S35" s="352"/>
      <c r="T35" s="352"/>
      <c r="U35" s="352"/>
      <c r="V35" s="352"/>
      <c r="W35" s="352"/>
    </row>
    <row r="36" spans="1:23" ht="18.75" customHeight="1">
      <c r="A36" s="335" t="s">
        <v>1326</v>
      </c>
      <c r="B36" s="332" t="s">
        <v>1176</v>
      </c>
      <c r="C36" s="333" t="s">
        <v>1318</v>
      </c>
      <c r="D36" s="613" t="s">
        <v>1177</v>
      </c>
      <c r="E36" s="614"/>
      <c r="F36" s="614"/>
      <c r="G36" s="614"/>
      <c r="H36" s="614"/>
      <c r="I36" s="614"/>
      <c r="J36" s="614"/>
      <c r="K36" s="614"/>
      <c r="L36" s="614"/>
      <c r="M36" s="614"/>
      <c r="N36" s="615"/>
      <c r="O36" s="352"/>
      <c r="P36" s="352"/>
      <c r="Q36" s="352"/>
      <c r="R36" s="352"/>
      <c r="S36" s="352"/>
      <c r="T36" s="352"/>
      <c r="U36" s="352"/>
      <c r="V36" s="352"/>
      <c r="W36" s="352"/>
    </row>
    <row r="37" spans="1:23" ht="18.75" customHeight="1">
      <c r="A37" s="278"/>
      <c r="B37" s="289" t="s">
        <v>1178</v>
      </c>
      <c r="C37" s="301"/>
      <c r="D37" s="599" t="str">
        <f>IFERROR(VLOOKUP(C37,HS,2,FALSE),"")</f>
        <v/>
      </c>
      <c r="E37" s="600"/>
      <c r="F37" s="600"/>
      <c r="G37" s="600"/>
      <c r="H37" s="600"/>
      <c r="I37" s="600"/>
      <c r="J37" s="600"/>
      <c r="K37" s="600"/>
      <c r="L37" s="600"/>
      <c r="M37" s="600"/>
      <c r="N37" s="601"/>
      <c r="O37" s="352"/>
      <c r="P37" s="352"/>
      <c r="Q37" s="352"/>
      <c r="R37" s="352"/>
      <c r="S37" s="352"/>
      <c r="T37" s="352"/>
      <c r="U37" s="352"/>
      <c r="V37" s="352"/>
      <c r="W37" s="352"/>
    </row>
    <row r="38" spans="1:23" ht="18.75" customHeight="1">
      <c r="A38" s="278"/>
      <c r="B38" s="290" t="s">
        <v>1179</v>
      </c>
      <c r="C38" s="302"/>
      <c r="D38" s="602"/>
      <c r="E38" s="603"/>
      <c r="F38" s="603"/>
      <c r="G38" s="603"/>
      <c r="H38" s="603"/>
      <c r="I38" s="603"/>
      <c r="J38" s="603"/>
      <c r="K38" s="603"/>
      <c r="L38" s="603"/>
      <c r="M38" s="603"/>
      <c r="N38" s="604"/>
      <c r="O38" s="352"/>
      <c r="P38" s="352"/>
      <c r="Q38" s="352"/>
      <c r="R38" s="352"/>
      <c r="S38" s="352"/>
      <c r="T38" s="352"/>
      <c r="U38" s="352"/>
      <c r="V38" s="352"/>
      <c r="W38" s="352"/>
    </row>
    <row r="39" spans="1:23" ht="18.75" customHeight="1">
      <c r="A39" s="279"/>
      <c r="B39" s="618" t="str">
        <f>IF(OR(C36="貨物",C36="仲介貨物",C36="本邦貨物"),"船積前金額（ＦＯＢ価額）","")</f>
        <v>船積前金額（ＦＯＢ価額）</v>
      </c>
      <c r="C39" s="619"/>
      <c r="D39" s="620"/>
      <c r="E39" s="620"/>
      <c r="F39" s="621"/>
      <c r="G39" s="316"/>
      <c r="H39" s="316"/>
      <c r="I39" s="317">
        <f>G39+H39</f>
        <v>0</v>
      </c>
      <c r="J39" s="626"/>
      <c r="K39" s="627"/>
      <c r="L39" s="627"/>
      <c r="M39" s="627"/>
      <c r="N39" s="628"/>
      <c r="O39" s="352"/>
      <c r="P39" s="352"/>
      <c r="Q39" s="352"/>
      <c r="R39" s="352"/>
      <c r="S39" s="352"/>
      <c r="T39" s="352"/>
      <c r="U39" s="352"/>
      <c r="V39" s="352"/>
      <c r="W39" s="352"/>
    </row>
    <row r="40" spans="1:23" ht="18.75" customHeight="1">
      <c r="A40" s="278"/>
      <c r="B40" s="291">
        <v>1</v>
      </c>
      <c r="C40" s="292" t="s">
        <v>1180</v>
      </c>
      <c r="D40" s="620"/>
      <c r="E40" s="620"/>
      <c r="F40" s="622"/>
      <c r="G40" s="318"/>
      <c r="H40" s="318"/>
      <c r="I40" s="319">
        <f>G40+H40</f>
        <v>0</v>
      </c>
      <c r="J40" s="629"/>
      <c r="K40" s="630"/>
      <c r="L40" s="630"/>
      <c r="M40" s="630"/>
      <c r="N40" s="631"/>
      <c r="O40" s="352"/>
      <c r="P40" s="352"/>
      <c r="Q40" s="352"/>
      <c r="R40" s="352"/>
      <c r="S40" s="352"/>
      <c r="T40" s="352"/>
      <c r="U40" s="352"/>
      <c r="V40" s="352"/>
      <c r="W40" s="352"/>
    </row>
    <row r="41" spans="1:23" ht="18.75" customHeight="1">
      <c r="A41" s="278"/>
      <c r="B41" s="293" t="str">
        <f>IFERROR(G41/G40,"")</f>
        <v/>
      </c>
      <c r="C41" s="294" t="s">
        <v>1181</v>
      </c>
      <c r="D41" s="620"/>
      <c r="E41" s="620"/>
      <c r="F41" s="622"/>
      <c r="G41" s="318"/>
      <c r="H41" s="318"/>
      <c r="I41" s="320">
        <f>G41+H41</f>
        <v>0</v>
      </c>
      <c r="J41" s="609"/>
      <c r="K41" s="632"/>
      <c r="L41" s="632"/>
      <c r="M41" s="632"/>
      <c r="N41" s="610"/>
      <c r="O41" s="352"/>
      <c r="P41" s="352"/>
      <c r="Q41" s="352"/>
      <c r="R41" s="352"/>
      <c r="S41" s="352"/>
      <c r="T41" s="352"/>
      <c r="U41" s="352"/>
      <c r="V41" s="352"/>
      <c r="W41" s="352"/>
    </row>
    <row r="42" spans="1:23">
      <c r="A42" s="278"/>
      <c r="B42" s="640" t="str">
        <f>IFERROR(G42/G40,"")</f>
        <v/>
      </c>
      <c r="C42" s="295" t="str">
        <f>IFERROR(VLOOKUP(D42,決済方法x,2,FALSE),"")</f>
        <v/>
      </c>
      <c r="D42" s="648"/>
      <c r="E42" s="637"/>
      <c r="F42" s="622"/>
      <c r="G42" s="624"/>
      <c r="H42" s="624"/>
      <c r="I42" s="616">
        <f>G42+H42</f>
        <v>0</v>
      </c>
      <c r="J42" s="299" t="s">
        <v>1323</v>
      </c>
      <c r="K42" s="303"/>
      <c r="L42" s="299" t="s">
        <v>1319</v>
      </c>
      <c r="M42" s="303"/>
      <c r="N42" s="605"/>
      <c r="O42" s="352"/>
      <c r="P42" s="352"/>
      <c r="Q42" s="352"/>
      <c r="R42" s="352"/>
      <c r="S42" s="352"/>
      <c r="T42" s="352"/>
      <c r="U42" s="352"/>
      <c r="V42" s="352"/>
      <c r="W42" s="352"/>
    </row>
    <row r="43" spans="1:23">
      <c r="A43" s="278"/>
      <c r="B43" s="647"/>
      <c r="C43" s="295" t="str">
        <f>IFERROR(VLOOKUP(E42,支払保証y,2,FALSE),"")</f>
        <v/>
      </c>
      <c r="D43" s="649"/>
      <c r="E43" s="638"/>
      <c r="F43" s="622"/>
      <c r="G43" s="625"/>
      <c r="H43" s="625"/>
      <c r="I43" s="617"/>
      <c r="J43" s="296" t="s">
        <v>1324</v>
      </c>
      <c r="K43" s="304"/>
      <c r="L43" s="296" t="s">
        <v>1320</v>
      </c>
      <c r="M43" s="304"/>
      <c r="N43" s="606"/>
      <c r="O43" s="352"/>
      <c r="P43" s="352"/>
      <c r="Q43" s="352"/>
      <c r="R43" s="352"/>
      <c r="S43" s="352"/>
      <c r="T43" s="352"/>
      <c r="U43" s="352"/>
      <c r="V43" s="352"/>
      <c r="W43" s="352"/>
    </row>
    <row r="44" spans="1:23">
      <c r="A44" s="278"/>
      <c r="B44" s="640" t="str">
        <f>IFERROR(G44/G40,"")</f>
        <v/>
      </c>
      <c r="C44" s="295" t="str">
        <f>IFERROR(VLOOKUP(D44,決済方法x,2,FALSE),"")</f>
        <v/>
      </c>
      <c r="D44" s="642"/>
      <c r="E44" s="644"/>
      <c r="F44" s="622"/>
      <c r="G44" s="624"/>
      <c r="H44" s="624"/>
      <c r="I44" s="616">
        <f>G44+H44</f>
        <v>0</v>
      </c>
      <c r="J44" s="607"/>
      <c r="K44" s="608"/>
      <c r="L44" s="297" t="s">
        <v>1322</v>
      </c>
      <c r="M44" s="305"/>
      <c r="N44" s="611"/>
      <c r="O44" s="352"/>
      <c r="P44" s="352"/>
      <c r="Q44" s="352"/>
      <c r="R44" s="352"/>
      <c r="S44" s="352"/>
      <c r="T44" s="352"/>
      <c r="U44" s="352"/>
      <c r="V44" s="352"/>
      <c r="W44" s="352"/>
    </row>
    <row r="45" spans="1:23" ht="13.5" customHeight="1">
      <c r="A45" s="280"/>
      <c r="B45" s="641"/>
      <c r="C45" s="334" t="str">
        <f>IFERROR(VLOOKUP(E44,支払保証y,2,FALSE),"")</f>
        <v/>
      </c>
      <c r="D45" s="643"/>
      <c r="E45" s="645"/>
      <c r="F45" s="623"/>
      <c r="G45" s="650"/>
      <c r="H45" s="650"/>
      <c r="I45" s="651"/>
      <c r="J45" s="609"/>
      <c r="K45" s="610"/>
      <c r="L45" s="298" t="s">
        <v>1321</v>
      </c>
      <c r="M45" s="306"/>
      <c r="N45" s="612"/>
      <c r="O45" s="352"/>
      <c r="P45" s="352"/>
      <c r="Q45" s="352"/>
      <c r="R45" s="352"/>
      <c r="S45" s="352"/>
      <c r="T45" s="352"/>
      <c r="U45" s="352"/>
      <c r="V45" s="352"/>
      <c r="W45" s="352"/>
    </row>
    <row r="46" spans="1:23" ht="18.75" customHeight="1">
      <c r="A46" s="335" t="s">
        <v>1327</v>
      </c>
      <c r="B46" s="332" t="s">
        <v>1176</v>
      </c>
      <c r="C46" s="333" t="s">
        <v>1318</v>
      </c>
      <c r="D46" s="613" t="s">
        <v>1177</v>
      </c>
      <c r="E46" s="614"/>
      <c r="F46" s="614"/>
      <c r="G46" s="614"/>
      <c r="H46" s="614"/>
      <c r="I46" s="614"/>
      <c r="J46" s="614"/>
      <c r="K46" s="614"/>
      <c r="L46" s="614"/>
      <c r="M46" s="614"/>
      <c r="N46" s="615"/>
      <c r="O46" s="352"/>
      <c r="P46" s="352"/>
      <c r="Q46" s="352"/>
      <c r="R46" s="352"/>
      <c r="S46" s="352"/>
      <c r="T46" s="352"/>
      <c r="U46" s="352"/>
      <c r="V46" s="352"/>
      <c r="W46" s="352"/>
    </row>
    <row r="47" spans="1:23" ht="18.75" customHeight="1">
      <c r="A47" s="278"/>
      <c r="B47" s="289" t="s">
        <v>1178</v>
      </c>
      <c r="C47" s="301"/>
      <c r="D47" s="599" t="str">
        <f>IFERROR(VLOOKUP(C47,HS,2,FALSE),"")</f>
        <v/>
      </c>
      <c r="E47" s="600"/>
      <c r="F47" s="600"/>
      <c r="G47" s="600"/>
      <c r="H47" s="600"/>
      <c r="I47" s="600"/>
      <c r="J47" s="600"/>
      <c r="K47" s="600"/>
      <c r="L47" s="600"/>
      <c r="M47" s="600"/>
      <c r="N47" s="601"/>
      <c r="O47" s="352"/>
      <c r="P47" s="352"/>
      <c r="Q47" s="352"/>
      <c r="R47" s="352"/>
      <c r="S47" s="352"/>
      <c r="T47" s="352"/>
      <c r="U47" s="352"/>
      <c r="V47" s="352"/>
      <c r="W47" s="352"/>
    </row>
    <row r="48" spans="1:23" ht="18.75" customHeight="1">
      <c r="A48" s="278"/>
      <c r="B48" s="290" t="s">
        <v>1179</v>
      </c>
      <c r="C48" s="302"/>
      <c r="D48" s="602"/>
      <c r="E48" s="603"/>
      <c r="F48" s="603"/>
      <c r="G48" s="603"/>
      <c r="H48" s="603"/>
      <c r="I48" s="603"/>
      <c r="J48" s="603"/>
      <c r="K48" s="603"/>
      <c r="L48" s="603"/>
      <c r="M48" s="603"/>
      <c r="N48" s="604"/>
      <c r="O48" s="352"/>
      <c r="P48" s="352"/>
      <c r="Q48" s="352"/>
      <c r="R48" s="352"/>
      <c r="S48" s="352"/>
      <c r="T48" s="352"/>
      <c r="U48" s="352"/>
      <c r="V48" s="352"/>
      <c r="W48" s="352"/>
    </row>
    <row r="49" spans="1:23" ht="18.75" customHeight="1">
      <c r="A49" s="279"/>
      <c r="B49" s="618" t="str">
        <f>IF(OR(C46="貨物",C46="仲介貨物",C46="本邦貨物"),"船積前金額（ＦＯＢ価額）","")</f>
        <v>船積前金額（ＦＯＢ価額）</v>
      </c>
      <c r="C49" s="619"/>
      <c r="D49" s="620"/>
      <c r="E49" s="620"/>
      <c r="F49" s="621"/>
      <c r="G49" s="316"/>
      <c r="H49" s="316"/>
      <c r="I49" s="317">
        <f>G49+H49</f>
        <v>0</v>
      </c>
      <c r="J49" s="626"/>
      <c r="K49" s="627"/>
      <c r="L49" s="627"/>
      <c r="M49" s="627"/>
      <c r="N49" s="628"/>
      <c r="O49" s="352"/>
      <c r="P49" s="352"/>
      <c r="Q49" s="352"/>
      <c r="R49" s="352"/>
      <c r="S49" s="352"/>
      <c r="T49" s="352"/>
      <c r="U49" s="352"/>
      <c r="V49" s="352"/>
      <c r="W49" s="352"/>
    </row>
    <row r="50" spans="1:23" ht="18.75" customHeight="1">
      <c r="A50" s="278"/>
      <c r="B50" s="291">
        <v>1</v>
      </c>
      <c r="C50" s="292" t="s">
        <v>1180</v>
      </c>
      <c r="D50" s="620"/>
      <c r="E50" s="620"/>
      <c r="F50" s="622"/>
      <c r="G50" s="318"/>
      <c r="H50" s="318"/>
      <c r="I50" s="319">
        <f>G50+H50</f>
        <v>0</v>
      </c>
      <c r="J50" s="629"/>
      <c r="K50" s="630"/>
      <c r="L50" s="630"/>
      <c r="M50" s="630"/>
      <c r="N50" s="631"/>
      <c r="O50" s="352"/>
      <c r="P50" s="352"/>
      <c r="Q50" s="352"/>
      <c r="R50" s="352"/>
      <c r="S50" s="352"/>
      <c r="T50" s="352"/>
      <c r="U50" s="352"/>
      <c r="V50" s="352"/>
      <c r="W50" s="352"/>
    </row>
    <row r="51" spans="1:23" ht="18.75" customHeight="1">
      <c r="A51" s="278"/>
      <c r="B51" s="293" t="str">
        <f>IFERROR(G51/G50,"")</f>
        <v/>
      </c>
      <c r="C51" s="294" t="s">
        <v>1181</v>
      </c>
      <c r="D51" s="620"/>
      <c r="E51" s="620"/>
      <c r="F51" s="622"/>
      <c r="G51" s="318"/>
      <c r="H51" s="318"/>
      <c r="I51" s="320">
        <f>G51+H51</f>
        <v>0</v>
      </c>
      <c r="J51" s="609"/>
      <c r="K51" s="632"/>
      <c r="L51" s="632"/>
      <c r="M51" s="632"/>
      <c r="N51" s="610"/>
      <c r="O51" s="352"/>
      <c r="P51" s="352"/>
      <c r="Q51" s="352"/>
      <c r="R51" s="352"/>
      <c r="S51" s="352"/>
      <c r="T51" s="352"/>
      <c r="U51" s="352"/>
      <c r="V51" s="352"/>
      <c r="W51" s="352"/>
    </row>
    <row r="52" spans="1:23">
      <c r="A52" s="278"/>
      <c r="B52" s="640" t="str">
        <f>IFERROR(G52/G50,"")</f>
        <v/>
      </c>
      <c r="C52" s="295" t="str">
        <f>IFERROR(VLOOKUP(D52,決済方法x,2,FALSE),"")</f>
        <v/>
      </c>
      <c r="D52" s="648"/>
      <c r="E52" s="637"/>
      <c r="F52" s="622"/>
      <c r="G52" s="624"/>
      <c r="H52" s="624"/>
      <c r="I52" s="616">
        <f>G52+H52</f>
        <v>0</v>
      </c>
      <c r="J52" s="299" t="s">
        <v>1323</v>
      </c>
      <c r="K52" s="303"/>
      <c r="L52" s="299" t="s">
        <v>1319</v>
      </c>
      <c r="M52" s="303"/>
      <c r="N52" s="605"/>
      <c r="O52" s="352"/>
      <c r="P52" s="352"/>
      <c r="Q52" s="352"/>
      <c r="R52" s="352"/>
      <c r="S52" s="352"/>
      <c r="T52" s="352"/>
      <c r="U52" s="352"/>
      <c r="V52" s="352"/>
      <c r="W52" s="352"/>
    </row>
    <row r="53" spans="1:23">
      <c r="A53" s="278"/>
      <c r="B53" s="647"/>
      <c r="C53" s="295" t="str">
        <f>IFERROR(VLOOKUP(E52,支払保証y,2,FALSE),"")</f>
        <v/>
      </c>
      <c r="D53" s="649"/>
      <c r="E53" s="638"/>
      <c r="F53" s="622"/>
      <c r="G53" s="625"/>
      <c r="H53" s="625"/>
      <c r="I53" s="617"/>
      <c r="J53" s="296" t="s">
        <v>1324</v>
      </c>
      <c r="K53" s="304"/>
      <c r="L53" s="296" t="s">
        <v>1320</v>
      </c>
      <c r="M53" s="304"/>
      <c r="N53" s="606"/>
      <c r="O53" s="352"/>
      <c r="P53" s="352"/>
      <c r="Q53" s="352"/>
      <c r="R53" s="352"/>
      <c r="S53" s="352"/>
      <c r="T53" s="352"/>
      <c r="U53" s="352"/>
      <c r="V53" s="352"/>
      <c r="W53" s="352"/>
    </row>
    <row r="54" spans="1:23">
      <c r="A54" s="278"/>
      <c r="B54" s="640" t="str">
        <f>IFERROR(G54/G50,"")</f>
        <v/>
      </c>
      <c r="C54" s="295" t="str">
        <f>IFERROR(VLOOKUP(D54,決済方法x,2,FALSE),"")</f>
        <v/>
      </c>
      <c r="D54" s="642"/>
      <c r="E54" s="644"/>
      <c r="F54" s="622"/>
      <c r="G54" s="624"/>
      <c r="H54" s="624"/>
      <c r="I54" s="616">
        <f>G54+H54</f>
        <v>0</v>
      </c>
      <c r="J54" s="607"/>
      <c r="K54" s="608"/>
      <c r="L54" s="297" t="s">
        <v>1322</v>
      </c>
      <c r="M54" s="305"/>
      <c r="N54" s="611"/>
      <c r="O54" s="352"/>
      <c r="P54" s="352"/>
      <c r="Q54" s="352"/>
      <c r="R54" s="352"/>
      <c r="S54" s="352"/>
      <c r="T54" s="352"/>
      <c r="U54" s="352"/>
      <c r="V54" s="352"/>
      <c r="W54" s="352"/>
    </row>
    <row r="55" spans="1:23" ht="13.5" customHeight="1" thickBot="1">
      <c r="A55" s="280"/>
      <c r="B55" s="641"/>
      <c r="C55" s="295" t="str">
        <f>IFERROR(VLOOKUP(E54,支払保証y,2,FALSE),"")</f>
        <v/>
      </c>
      <c r="D55" s="643"/>
      <c r="E55" s="645"/>
      <c r="F55" s="623"/>
      <c r="G55" s="646"/>
      <c r="H55" s="646"/>
      <c r="I55" s="639"/>
      <c r="J55" s="634"/>
      <c r="K55" s="635"/>
      <c r="L55" s="298" t="s">
        <v>1321</v>
      </c>
      <c r="M55" s="306"/>
      <c r="N55" s="636"/>
      <c r="O55" s="352"/>
      <c r="P55" s="352"/>
      <c r="Q55" s="352"/>
      <c r="R55" s="352"/>
      <c r="S55" s="352"/>
      <c r="T55" s="352"/>
      <c r="U55" s="352"/>
      <c r="V55" s="352"/>
      <c r="W55" s="352"/>
    </row>
    <row r="56" spans="1:23" ht="18.75" customHeight="1" thickTop="1">
      <c r="A56" s="578" t="s">
        <v>1182</v>
      </c>
      <c r="B56" s="579"/>
      <c r="C56" s="579"/>
      <c r="D56" s="579"/>
      <c r="E56" s="580"/>
      <c r="F56" s="321"/>
      <c r="G56" s="327"/>
      <c r="H56" s="281" t="s">
        <v>1183</v>
      </c>
      <c r="I56" s="282"/>
      <c r="J56" s="283"/>
      <c r="K56" s="283"/>
      <c r="L56" s="283"/>
      <c r="M56" s="283"/>
      <c r="N56" s="284"/>
      <c r="O56" s="352"/>
      <c r="P56" s="355" t="s">
        <v>1338</v>
      </c>
      <c r="Q56" s="352"/>
      <c r="R56" s="352"/>
      <c r="S56" s="352"/>
      <c r="T56" s="352"/>
      <c r="U56" s="352"/>
      <c r="V56" s="352"/>
      <c r="W56" s="352"/>
    </row>
    <row r="57" spans="1:23" ht="18.75" customHeight="1">
      <c r="A57" s="581"/>
      <c r="B57" s="582"/>
      <c r="C57" s="582"/>
      <c r="D57" s="582"/>
      <c r="E57" s="583"/>
      <c r="F57" s="322"/>
      <c r="G57" s="328"/>
      <c r="H57" s="587"/>
      <c r="I57" s="588"/>
      <c r="J57" s="588"/>
      <c r="K57" s="588"/>
      <c r="L57" s="588"/>
      <c r="M57" s="588"/>
      <c r="N57" s="589"/>
      <c r="O57" s="352"/>
      <c r="P57" s="352"/>
      <c r="Q57" s="352"/>
      <c r="R57" s="352"/>
      <c r="S57" s="352"/>
      <c r="T57" s="352"/>
      <c r="U57" s="352"/>
      <c r="V57" s="352"/>
      <c r="W57" s="352"/>
    </row>
    <row r="58" spans="1:23" ht="18.75" customHeight="1">
      <c r="A58" s="584"/>
      <c r="B58" s="585"/>
      <c r="C58" s="585"/>
      <c r="D58" s="585"/>
      <c r="E58" s="586"/>
      <c r="F58" s="323"/>
      <c r="G58" s="329"/>
      <c r="H58" s="587"/>
      <c r="I58" s="588"/>
      <c r="J58" s="588"/>
      <c r="K58" s="588"/>
      <c r="L58" s="588"/>
      <c r="M58" s="588"/>
      <c r="N58" s="589"/>
      <c r="O58" s="352"/>
      <c r="P58" s="352"/>
      <c r="Q58" s="352"/>
      <c r="R58" s="352"/>
      <c r="S58" s="352"/>
      <c r="T58" s="352"/>
      <c r="U58" s="352"/>
      <c r="V58" s="352"/>
      <c r="W58" s="352"/>
    </row>
    <row r="59" spans="1:23" ht="18.75" customHeight="1">
      <c r="A59" s="593" t="s">
        <v>1184</v>
      </c>
      <c r="B59" s="594"/>
      <c r="C59" s="594"/>
      <c r="D59" s="594"/>
      <c r="E59" s="595"/>
      <c r="F59" s="324"/>
      <c r="G59" s="330"/>
      <c r="H59" s="587"/>
      <c r="I59" s="588"/>
      <c r="J59" s="588"/>
      <c r="K59" s="588"/>
      <c r="L59" s="588"/>
      <c r="M59" s="588"/>
      <c r="N59" s="589"/>
      <c r="O59" s="352"/>
      <c r="P59" s="352"/>
      <c r="Q59" s="352"/>
      <c r="R59" s="352"/>
      <c r="S59" s="352"/>
      <c r="T59" s="352"/>
      <c r="U59" s="352"/>
      <c r="V59" s="352"/>
      <c r="W59" s="352"/>
    </row>
    <row r="60" spans="1:23" ht="18.75" customHeight="1">
      <c r="A60" s="581"/>
      <c r="B60" s="582"/>
      <c r="C60" s="582"/>
      <c r="D60" s="582"/>
      <c r="E60" s="583"/>
      <c r="F60" s="325"/>
      <c r="G60" s="329"/>
      <c r="H60" s="587"/>
      <c r="I60" s="588"/>
      <c r="J60" s="588"/>
      <c r="K60" s="588"/>
      <c r="L60" s="588"/>
      <c r="M60" s="588"/>
      <c r="N60" s="589"/>
      <c r="O60" s="352"/>
      <c r="P60" s="352"/>
      <c r="Q60" s="352"/>
      <c r="R60" s="352"/>
      <c r="S60" s="352"/>
      <c r="T60" s="352"/>
      <c r="U60" s="352"/>
      <c r="V60" s="352"/>
      <c r="W60" s="352"/>
    </row>
    <row r="61" spans="1:23" ht="18.75" customHeight="1">
      <c r="A61" s="584"/>
      <c r="B61" s="585"/>
      <c r="C61" s="585"/>
      <c r="D61" s="585"/>
      <c r="E61" s="586"/>
      <c r="F61" s="326"/>
      <c r="G61" s="331"/>
      <c r="H61" s="590"/>
      <c r="I61" s="591"/>
      <c r="J61" s="591"/>
      <c r="K61" s="591"/>
      <c r="L61" s="591"/>
      <c r="M61" s="591"/>
      <c r="N61" s="592"/>
      <c r="O61" s="352"/>
      <c r="P61" s="352"/>
      <c r="Q61" s="352"/>
      <c r="R61" s="352"/>
      <c r="S61" s="352"/>
      <c r="T61" s="352"/>
      <c r="U61" s="352"/>
      <c r="V61" s="352"/>
      <c r="W61" s="352"/>
    </row>
    <row r="62" spans="1:23" ht="9.75" customHeight="1">
      <c r="A62" s="269"/>
      <c r="B62" s="269"/>
      <c r="O62" s="352"/>
      <c r="P62" s="352"/>
      <c r="Q62" s="352"/>
      <c r="R62" s="352"/>
      <c r="S62" s="352"/>
      <c r="T62" s="352"/>
      <c r="U62" s="352"/>
      <c r="V62" s="352"/>
      <c r="W62" s="352"/>
    </row>
    <row r="63" spans="1:23">
      <c r="A63" s="272" t="s">
        <v>1185</v>
      </c>
      <c r="B63" s="285" t="s">
        <v>1186</v>
      </c>
      <c r="C63" s="272" t="s">
        <v>1341</v>
      </c>
      <c r="D63" s="273"/>
      <c r="E63" s="273"/>
      <c r="F63" s="273"/>
      <c r="J63" s="273"/>
      <c r="K63" s="273"/>
      <c r="L63" s="273"/>
      <c r="M63" s="273"/>
      <c r="N63" s="273"/>
      <c r="O63" s="352"/>
      <c r="P63" s="352"/>
      <c r="Q63" s="352"/>
      <c r="R63" s="352"/>
      <c r="S63" s="352"/>
      <c r="T63" s="352"/>
      <c r="U63" s="352"/>
      <c r="V63" s="352"/>
      <c r="W63" s="352"/>
    </row>
    <row r="64" spans="1:23" ht="13.5" customHeight="1">
      <c r="C64" s="272" t="s">
        <v>1187</v>
      </c>
      <c r="D64" s="273"/>
      <c r="E64" s="273"/>
      <c r="F64" s="273"/>
      <c r="J64" s="273"/>
      <c r="K64" s="273"/>
      <c r="L64" s="273"/>
      <c r="M64" s="273"/>
      <c r="N64" s="273"/>
      <c r="O64" s="352"/>
      <c r="P64" s="352"/>
      <c r="Q64" s="352"/>
      <c r="R64" s="352"/>
      <c r="S64" s="352"/>
      <c r="T64" s="352"/>
      <c r="U64" s="352"/>
      <c r="V64" s="352"/>
      <c r="W64" s="352"/>
    </row>
    <row r="65" spans="1:23" ht="15" customHeight="1">
      <c r="C65" s="272" t="s">
        <v>1188</v>
      </c>
      <c r="D65" s="286"/>
      <c r="E65" s="286"/>
      <c r="F65" s="286"/>
      <c r="G65" s="287"/>
      <c r="H65" s="287"/>
      <c r="I65" s="287"/>
      <c r="J65" s="286"/>
      <c r="K65" s="286"/>
      <c r="L65" s="286"/>
      <c r="M65" s="286"/>
      <c r="N65" s="286"/>
      <c r="O65" s="352"/>
      <c r="P65" s="352"/>
      <c r="Q65" s="352"/>
      <c r="R65" s="352"/>
      <c r="S65" s="352"/>
      <c r="T65" s="352"/>
      <c r="U65" s="352"/>
      <c r="V65" s="352"/>
      <c r="W65" s="352"/>
    </row>
    <row r="66" spans="1:23" s="263" customFormat="1" ht="10.5" customHeight="1">
      <c r="A66" s="269"/>
      <c r="B66" s="272"/>
      <c r="C66" s="272"/>
      <c r="D66" s="272"/>
      <c r="E66" s="272"/>
      <c r="F66" s="272"/>
      <c r="G66" s="274"/>
      <c r="H66" s="274"/>
      <c r="I66" s="274"/>
      <c r="J66" s="272"/>
      <c r="K66" s="272"/>
      <c r="L66" s="272"/>
      <c r="M66" s="272"/>
      <c r="N66" s="272"/>
      <c r="O66" s="353"/>
      <c r="P66" s="353"/>
      <c r="Q66" s="353"/>
      <c r="R66" s="353"/>
      <c r="S66" s="353"/>
      <c r="T66" s="353"/>
      <c r="U66" s="353"/>
      <c r="V66" s="353"/>
      <c r="W66" s="353"/>
    </row>
    <row r="67" spans="1:23" s="263" customFormat="1" ht="13.5" customHeight="1">
      <c r="A67" s="272"/>
      <c r="B67" s="285" t="s">
        <v>1189</v>
      </c>
      <c r="C67" s="272" t="s">
        <v>1342</v>
      </c>
      <c r="D67" s="272"/>
      <c r="E67" s="272"/>
      <c r="F67" s="272"/>
      <c r="G67" s="274"/>
      <c r="H67" s="274"/>
      <c r="I67" s="274"/>
      <c r="J67" s="272"/>
      <c r="K67" s="272"/>
      <c r="L67" s="272"/>
      <c r="M67" s="272"/>
      <c r="N67" s="272"/>
      <c r="O67" s="353"/>
      <c r="P67" s="353"/>
      <c r="Q67" s="353"/>
      <c r="R67" s="353"/>
      <c r="S67" s="353"/>
      <c r="T67" s="353"/>
      <c r="U67" s="353"/>
      <c r="V67" s="353"/>
      <c r="W67" s="353"/>
    </row>
    <row r="68" spans="1:23" s="263" customFormat="1" ht="30" customHeight="1">
      <c r="A68" s="272"/>
      <c r="B68" s="272"/>
      <c r="C68" s="633" t="s">
        <v>1345</v>
      </c>
      <c r="D68" s="633"/>
      <c r="E68" s="633"/>
      <c r="F68" s="633"/>
      <c r="G68" s="633"/>
      <c r="H68" s="633"/>
      <c r="I68" s="633"/>
      <c r="J68" s="633"/>
      <c r="K68" s="633"/>
      <c r="L68" s="633"/>
      <c r="M68" s="633"/>
      <c r="N68" s="633"/>
      <c r="O68" s="353"/>
      <c r="P68" s="353"/>
      <c r="Q68" s="353"/>
      <c r="R68" s="353"/>
      <c r="S68" s="353"/>
      <c r="T68" s="353"/>
      <c r="U68" s="353"/>
      <c r="V68" s="353"/>
      <c r="W68" s="353"/>
    </row>
    <row r="69" spans="1:23" s="263" customFormat="1" ht="14.25" customHeight="1">
      <c r="A69" s="272"/>
      <c r="B69" s="272"/>
      <c r="C69" s="272" t="s">
        <v>1190</v>
      </c>
      <c r="D69" s="272"/>
      <c r="E69" s="272"/>
      <c r="F69" s="272"/>
      <c r="G69" s="274"/>
      <c r="H69" s="274"/>
      <c r="I69" s="274"/>
      <c r="J69" s="272"/>
      <c r="K69" s="272"/>
      <c r="L69" s="272"/>
      <c r="M69" s="272"/>
      <c r="N69" s="272"/>
      <c r="O69" s="353"/>
      <c r="P69" s="353"/>
      <c r="Q69" s="353"/>
      <c r="R69" s="353"/>
      <c r="S69" s="353"/>
      <c r="T69" s="353"/>
      <c r="U69" s="353"/>
      <c r="V69" s="353"/>
      <c r="W69" s="353"/>
    </row>
    <row r="70" spans="1:23" s="263" customFormat="1" ht="12.75" customHeight="1">
      <c r="A70" s="272"/>
      <c r="B70" s="272"/>
      <c r="C70" s="272"/>
      <c r="D70" s="272"/>
      <c r="E70" s="272"/>
      <c r="F70" s="272"/>
      <c r="G70" s="274"/>
      <c r="H70" s="274"/>
      <c r="I70" s="274"/>
      <c r="J70" s="272"/>
      <c r="K70" s="272"/>
      <c r="L70" s="272"/>
      <c r="M70" s="272"/>
      <c r="N70" s="272"/>
      <c r="O70" s="353"/>
      <c r="P70" s="353"/>
      <c r="Q70" s="353"/>
      <c r="R70" s="353"/>
      <c r="S70" s="353"/>
      <c r="T70" s="353"/>
      <c r="U70" s="353"/>
      <c r="V70" s="353"/>
      <c r="W70" s="353"/>
    </row>
  </sheetData>
  <sheetProtection formatCells="0" insertRows="0"/>
  <mergeCells count="122">
    <mergeCell ref="H44:H45"/>
    <mergeCell ref="I44:I45"/>
    <mergeCell ref="N44:N45"/>
    <mergeCell ref="H42:H43"/>
    <mergeCell ref="I42:I43"/>
    <mergeCell ref="N42:N43"/>
    <mergeCell ref="B44:B45"/>
    <mergeCell ref="D44:D45"/>
    <mergeCell ref="J29:N31"/>
    <mergeCell ref="B32:B33"/>
    <mergeCell ref="D32:D33"/>
    <mergeCell ref="J44:K45"/>
    <mergeCell ref="D37:N37"/>
    <mergeCell ref="D38:N38"/>
    <mergeCell ref="E32:E33"/>
    <mergeCell ref="G32:G33"/>
    <mergeCell ref="H32:H33"/>
    <mergeCell ref="N32:N33"/>
    <mergeCell ref="B39:C39"/>
    <mergeCell ref="D39:E41"/>
    <mergeCell ref="F39:F45"/>
    <mergeCell ref="J39:N41"/>
    <mergeCell ref="B42:B43"/>
    <mergeCell ref="D42:D43"/>
    <mergeCell ref="E44:E45"/>
    <mergeCell ref="G44:G45"/>
    <mergeCell ref="B22:B23"/>
    <mergeCell ref="D22:D23"/>
    <mergeCell ref="E22:E23"/>
    <mergeCell ref="G22:G23"/>
    <mergeCell ref="J34:K35"/>
    <mergeCell ref="N34:N35"/>
    <mergeCell ref="I32:I33"/>
    <mergeCell ref="N22:N23"/>
    <mergeCell ref="B24:B25"/>
    <mergeCell ref="D24:D25"/>
    <mergeCell ref="E24:E25"/>
    <mergeCell ref="G24:G25"/>
    <mergeCell ref="H24:H25"/>
    <mergeCell ref="I24:I25"/>
    <mergeCell ref="B34:B35"/>
    <mergeCell ref="D34:D35"/>
    <mergeCell ref="E34:E35"/>
    <mergeCell ref="G34:G35"/>
    <mergeCell ref="H34:H35"/>
    <mergeCell ref="I34:I35"/>
    <mergeCell ref="B29:C29"/>
    <mergeCell ref="D26:N26"/>
    <mergeCell ref="D27:N27"/>
    <mergeCell ref="D28:N28"/>
    <mergeCell ref="J9:N11"/>
    <mergeCell ref="B12:B13"/>
    <mergeCell ref="D12:D13"/>
    <mergeCell ref="E12:E13"/>
    <mergeCell ref="G12:G13"/>
    <mergeCell ref="H12:H13"/>
    <mergeCell ref="I12:I13"/>
    <mergeCell ref="B14:B15"/>
    <mergeCell ref="D14:D15"/>
    <mergeCell ref="E14:E15"/>
    <mergeCell ref="G14:G15"/>
    <mergeCell ref="H14:H15"/>
    <mergeCell ref="I14:I15"/>
    <mergeCell ref="B54:B55"/>
    <mergeCell ref="D54:D55"/>
    <mergeCell ref="E54:E55"/>
    <mergeCell ref="G54:G55"/>
    <mergeCell ref="H54:H55"/>
    <mergeCell ref="D46:N46"/>
    <mergeCell ref="D47:N47"/>
    <mergeCell ref="B49:C49"/>
    <mergeCell ref="B52:B53"/>
    <mergeCell ref="D52:D53"/>
    <mergeCell ref="D48:N48"/>
    <mergeCell ref="F29:F35"/>
    <mergeCell ref="D16:N16"/>
    <mergeCell ref="J49:N51"/>
    <mergeCell ref="N52:N53"/>
    <mergeCell ref="C68:N68"/>
    <mergeCell ref="F49:F55"/>
    <mergeCell ref="D49:E51"/>
    <mergeCell ref="J54:K55"/>
    <mergeCell ref="N54:N55"/>
    <mergeCell ref="E42:E43"/>
    <mergeCell ref="G42:G43"/>
    <mergeCell ref="I54:I55"/>
    <mergeCell ref="E52:E53"/>
    <mergeCell ref="G52:G53"/>
    <mergeCell ref="H22:H23"/>
    <mergeCell ref="I22:I23"/>
    <mergeCell ref="D17:N17"/>
    <mergeCell ref="D18:N18"/>
    <mergeCell ref="J24:K25"/>
    <mergeCell ref="N24:N25"/>
    <mergeCell ref="B19:C19"/>
    <mergeCell ref="D19:E21"/>
    <mergeCell ref="F19:F25"/>
    <mergeCell ref="J19:N21"/>
    <mergeCell ref="A4:A5"/>
    <mergeCell ref="B4:C5"/>
    <mergeCell ref="D4:D5"/>
    <mergeCell ref="E4:E5"/>
    <mergeCell ref="F4:I4"/>
    <mergeCell ref="J4:N4"/>
    <mergeCell ref="J5:K5"/>
    <mergeCell ref="L5:M5"/>
    <mergeCell ref="A56:E58"/>
    <mergeCell ref="H57:N61"/>
    <mergeCell ref="A59:E61"/>
    <mergeCell ref="D6:N6"/>
    <mergeCell ref="D7:N7"/>
    <mergeCell ref="D8:N8"/>
    <mergeCell ref="N12:N13"/>
    <mergeCell ref="J14:K15"/>
    <mergeCell ref="N14:N15"/>
    <mergeCell ref="D36:N36"/>
    <mergeCell ref="I52:I53"/>
    <mergeCell ref="B9:C9"/>
    <mergeCell ref="D9:E11"/>
    <mergeCell ref="F9:F15"/>
    <mergeCell ref="H52:H53"/>
    <mergeCell ref="D29:E31"/>
  </mergeCells>
  <phoneticPr fontId="4"/>
  <dataValidations count="4">
    <dataValidation type="list" allowBlank="1" showInputMessage="1" showErrorMessage="1" sqref="IK48" xr:uid="{00000000-0002-0000-0100-000000000000}">
      <formula1>#REF!</formula1>
    </dataValidation>
    <dataValidation type="list" allowBlank="1" showInputMessage="1" showErrorMessage="1" sqref="C46 C6 C26 C16 C36" xr:uid="{00000000-0002-0000-0100-000001000000}">
      <formula1>"本邦貨物,仲介貨物,役務,現地調達品"</formula1>
    </dataValidation>
    <dataValidation type="list" allowBlank="1" showInputMessage="1" showErrorMessage="1" sqref="C48 C8 C28 C18 C38" xr:uid="{00000000-0002-0000-0100-000002000000}">
      <formula1>"FOB(本船渡し),CFR(運賃込み渡し、C&amp;F),CIF(運賃・保険料込み渡し),FAS(船側渡し),EXW(工場渡し),FRC(運送人渡し),その他 "</formula1>
    </dataValidation>
    <dataValidation type="list" allowBlank="1" showInputMessage="1" showErrorMessage="1" sqref="F49:F61 F19:F25 F9:F15 F29:F35 F39:F45" xr:uid="{00000000-0002-0000-0100-000003000000}">
      <formula1>通貨y</formula1>
    </dataValidation>
  </dataValidations>
  <printOptions horizontalCentered="1"/>
  <pageMargins left="0.47244094488188981" right="0.15748031496062992" top="0.15748031496062992" bottom="0.15748031496062992" header="0.15748031496062992" footer="0.15748031496062992"/>
  <pageSetup paperSize="9" scale="70" orientation="portrait" r:id="rId1"/>
  <headerFooter alignWithMargins="0">
    <oddFooter>&amp;R   2022年7月1日更新</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133"/>
  <sheetViews>
    <sheetView showGridLines="0" view="pageBreakPreview" zoomScaleNormal="85" zoomScaleSheetLayoutView="100" workbookViewId="0"/>
  </sheetViews>
  <sheetFormatPr defaultColWidth="4.625" defaultRowHeight="13.5"/>
  <cols>
    <col min="1" max="1" width="8.625" style="336" customWidth="1"/>
    <col min="2" max="2" width="8.75" style="336" customWidth="1"/>
    <col min="3" max="3" width="16.75" style="336" customWidth="1"/>
    <col min="4" max="4" width="19.75" style="336" customWidth="1"/>
    <col min="5" max="5" width="17.625" style="336" customWidth="1"/>
    <col min="6" max="6" width="7.75" style="336" customWidth="1"/>
    <col min="7" max="7" width="23" style="336" customWidth="1"/>
    <col min="8" max="11" width="4.125" style="336" customWidth="1"/>
    <col min="12" max="243" width="9" style="336" customWidth="1"/>
    <col min="244" max="253" width="4.125" style="336" customWidth="1"/>
    <col min="254" max="254" width="5.625" style="336" customWidth="1"/>
    <col min="255" max="255" width="4.125" style="336" customWidth="1"/>
    <col min="256" max="16384" width="4.625" style="336"/>
  </cols>
  <sheetData>
    <row r="1" spans="1:7" ht="30" customHeight="1"/>
    <row r="2" spans="1:7" ht="18" customHeight="1">
      <c r="A2" s="653" t="s">
        <v>1191</v>
      </c>
      <c r="B2" s="653"/>
      <c r="C2" s="653"/>
      <c r="D2" s="653"/>
      <c r="E2" s="653"/>
      <c r="F2" s="653"/>
      <c r="G2" s="653"/>
    </row>
    <row r="3" spans="1:7" ht="9.75" customHeight="1" thickBot="1">
      <c r="B3" s="337"/>
      <c r="C3" s="337"/>
      <c r="D3" s="337"/>
    </row>
    <row r="4" spans="1:7" ht="18" customHeight="1">
      <c r="A4" s="656" t="s">
        <v>1162</v>
      </c>
      <c r="B4" s="658" t="s">
        <v>1192</v>
      </c>
      <c r="C4" s="658" t="s">
        <v>1193</v>
      </c>
      <c r="D4" s="665" t="s">
        <v>1194</v>
      </c>
      <c r="E4" s="666"/>
      <c r="F4" s="667"/>
      <c r="G4" s="663" t="s">
        <v>1195</v>
      </c>
    </row>
    <row r="5" spans="1:7" ht="36" customHeight="1">
      <c r="A5" s="657"/>
      <c r="B5" s="659"/>
      <c r="C5" s="659"/>
      <c r="D5" s="338" t="s">
        <v>1329</v>
      </c>
      <c r="E5" s="339" t="s">
        <v>1172</v>
      </c>
      <c r="F5" s="394" t="s">
        <v>1379</v>
      </c>
      <c r="G5" s="664"/>
    </row>
    <row r="6" spans="1:7">
      <c r="A6" s="349"/>
      <c r="B6" s="340"/>
      <c r="C6" s="365"/>
      <c r="D6" s="346"/>
      <c r="E6" s="346"/>
      <c r="F6" s="390"/>
      <c r="G6" s="371"/>
    </row>
    <row r="7" spans="1:7">
      <c r="A7" s="350"/>
      <c r="B7" s="341"/>
      <c r="C7" s="366"/>
      <c r="D7" s="347"/>
      <c r="E7" s="347"/>
      <c r="F7" s="391"/>
      <c r="G7" s="372"/>
    </row>
    <row r="8" spans="1:7">
      <c r="A8" s="350"/>
      <c r="B8" s="341"/>
      <c r="C8" s="366"/>
      <c r="D8" s="347"/>
      <c r="E8" s="347"/>
      <c r="F8" s="391"/>
      <c r="G8" s="372"/>
    </row>
    <row r="9" spans="1:7">
      <c r="A9" s="350"/>
      <c r="B9" s="341"/>
      <c r="C9" s="366"/>
      <c r="D9" s="347"/>
      <c r="E9" s="347"/>
      <c r="F9" s="391"/>
      <c r="G9" s="372"/>
    </row>
    <row r="10" spans="1:7">
      <c r="A10" s="350"/>
      <c r="B10" s="341"/>
      <c r="C10" s="366"/>
      <c r="D10" s="347"/>
      <c r="E10" s="347"/>
      <c r="F10" s="391"/>
      <c r="G10" s="372"/>
    </row>
    <row r="11" spans="1:7">
      <c r="A11" s="350"/>
      <c r="B11" s="341"/>
      <c r="C11" s="366"/>
      <c r="D11" s="347"/>
      <c r="E11" s="347"/>
      <c r="F11" s="391"/>
      <c r="G11" s="372"/>
    </row>
    <row r="12" spans="1:7">
      <c r="A12" s="350"/>
      <c r="B12" s="341"/>
      <c r="C12" s="366"/>
      <c r="D12" s="347"/>
      <c r="E12" s="347"/>
      <c r="F12" s="391"/>
      <c r="G12" s="372"/>
    </row>
    <row r="13" spans="1:7">
      <c r="A13" s="350"/>
      <c r="B13" s="341"/>
      <c r="C13" s="366"/>
      <c r="D13" s="347"/>
      <c r="E13" s="347"/>
      <c r="F13" s="391"/>
      <c r="G13" s="372"/>
    </row>
    <row r="14" spans="1:7">
      <c r="A14" s="350"/>
      <c r="B14" s="341"/>
      <c r="C14" s="366"/>
      <c r="D14" s="347"/>
      <c r="E14" s="347"/>
      <c r="F14" s="391"/>
      <c r="G14" s="372"/>
    </row>
    <row r="15" spans="1:7">
      <c r="A15" s="350"/>
      <c r="B15" s="341"/>
      <c r="C15" s="366"/>
      <c r="D15" s="347"/>
      <c r="E15" s="347"/>
      <c r="F15" s="391"/>
      <c r="G15" s="372"/>
    </row>
    <row r="16" spans="1:7">
      <c r="A16" s="350"/>
      <c r="B16" s="341"/>
      <c r="C16" s="366"/>
      <c r="D16" s="347"/>
      <c r="E16" s="347"/>
      <c r="F16" s="391"/>
      <c r="G16" s="372"/>
    </row>
    <row r="17" spans="1:7">
      <c r="A17" s="350"/>
      <c r="B17" s="341"/>
      <c r="C17" s="366"/>
      <c r="D17" s="347"/>
      <c r="E17" s="347"/>
      <c r="F17" s="391"/>
      <c r="G17" s="372"/>
    </row>
    <row r="18" spans="1:7">
      <c r="A18" s="350"/>
      <c r="B18" s="341"/>
      <c r="C18" s="366"/>
      <c r="D18" s="347"/>
      <c r="E18" s="347"/>
      <c r="F18" s="391"/>
      <c r="G18" s="372"/>
    </row>
    <row r="19" spans="1:7">
      <c r="A19" s="350"/>
      <c r="B19" s="341"/>
      <c r="C19" s="366"/>
      <c r="D19" s="347"/>
      <c r="E19" s="347"/>
      <c r="F19" s="391"/>
      <c r="G19" s="372"/>
    </row>
    <row r="20" spans="1:7">
      <c r="A20" s="350"/>
      <c r="B20" s="341"/>
      <c r="C20" s="366"/>
      <c r="D20" s="347"/>
      <c r="E20" s="347"/>
      <c r="F20" s="391"/>
      <c r="G20" s="372"/>
    </row>
    <row r="21" spans="1:7">
      <c r="A21" s="350"/>
      <c r="B21" s="341"/>
      <c r="C21" s="366"/>
      <c r="D21" s="347"/>
      <c r="E21" s="347"/>
      <c r="F21" s="391"/>
      <c r="G21" s="372"/>
    </row>
    <row r="22" spans="1:7">
      <c r="A22" s="350"/>
      <c r="B22" s="341"/>
      <c r="C22" s="366"/>
      <c r="D22" s="347"/>
      <c r="E22" s="347"/>
      <c r="F22" s="391"/>
      <c r="G22" s="372"/>
    </row>
    <row r="23" spans="1:7">
      <c r="A23" s="350"/>
      <c r="B23" s="341"/>
      <c r="C23" s="366"/>
      <c r="D23" s="347"/>
      <c r="E23" s="347"/>
      <c r="F23" s="391"/>
      <c r="G23" s="372"/>
    </row>
    <row r="24" spans="1:7">
      <c r="A24" s="350"/>
      <c r="B24" s="341"/>
      <c r="C24" s="366"/>
      <c r="D24" s="347"/>
      <c r="E24" s="347"/>
      <c r="F24" s="391"/>
      <c r="G24" s="372"/>
    </row>
    <row r="25" spans="1:7">
      <c r="A25" s="350"/>
      <c r="B25" s="341"/>
      <c r="C25" s="366"/>
      <c r="D25" s="347"/>
      <c r="E25" s="347"/>
      <c r="F25" s="391"/>
      <c r="G25" s="372"/>
    </row>
    <row r="26" spans="1:7">
      <c r="A26" s="350"/>
      <c r="B26" s="341"/>
      <c r="C26" s="366"/>
      <c r="D26" s="347"/>
      <c r="E26" s="347"/>
      <c r="F26" s="391"/>
      <c r="G26" s="372"/>
    </row>
    <row r="27" spans="1:7">
      <c r="A27" s="350"/>
      <c r="B27" s="341"/>
      <c r="C27" s="366"/>
      <c r="D27" s="347"/>
      <c r="E27" s="347"/>
      <c r="F27" s="391"/>
      <c r="G27" s="372"/>
    </row>
    <row r="28" spans="1:7">
      <c r="A28" s="350"/>
      <c r="B28" s="341"/>
      <c r="C28" s="366"/>
      <c r="D28" s="347"/>
      <c r="E28" s="347"/>
      <c r="F28" s="391"/>
      <c r="G28" s="372"/>
    </row>
    <row r="29" spans="1:7">
      <c r="A29" s="351"/>
      <c r="B29" s="342"/>
      <c r="C29" s="367"/>
      <c r="D29" s="348"/>
      <c r="E29" s="348"/>
      <c r="F29" s="392"/>
      <c r="G29" s="372"/>
    </row>
    <row r="30" spans="1:7" ht="20.25" customHeight="1">
      <c r="A30" s="660" t="s">
        <v>1328</v>
      </c>
      <c r="B30" s="343"/>
      <c r="C30" s="368"/>
      <c r="D30" s="668"/>
      <c r="E30" s="669"/>
      <c r="F30" s="670"/>
      <c r="G30" s="372"/>
    </row>
    <row r="31" spans="1:7" ht="20.25" customHeight="1">
      <c r="A31" s="661"/>
      <c r="B31" s="344"/>
      <c r="C31" s="369"/>
      <c r="D31" s="671"/>
      <c r="E31" s="672"/>
      <c r="F31" s="673"/>
      <c r="G31" s="372"/>
    </row>
    <row r="32" spans="1:7" ht="20.25" customHeight="1" thickBot="1">
      <c r="A32" s="662"/>
      <c r="B32" s="345"/>
      <c r="C32" s="370"/>
      <c r="D32" s="674"/>
      <c r="E32" s="675"/>
      <c r="F32" s="676"/>
      <c r="G32" s="373"/>
    </row>
    <row r="33" spans="1:7" ht="18" customHeight="1">
      <c r="B33" s="337"/>
      <c r="C33" s="337"/>
      <c r="D33" s="337"/>
    </row>
    <row r="34" spans="1:7" ht="13.5" customHeight="1">
      <c r="A34" s="654" t="s">
        <v>1343</v>
      </c>
      <c r="B34" s="655"/>
      <c r="C34" s="655"/>
      <c r="D34" s="655"/>
      <c r="E34" s="655"/>
      <c r="F34" s="655"/>
      <c r="G34" s="655"/>
    </row>
    <row r="35" spans="1:7" ht="14.25" customHeight="1">
      <c r="A35" s="654" t="s">
        <v>1344</v>
      </c>
      <c r="B35" s="655"/>
      <c r="C35" s="655"/>
      <c r="D35" s="655"/>
      <c r="E35" s="655"/>
      <c r="F35" s="655"/>
      <c r="G35" s="655"/>
    </row>
    <row r="36" spans="1:7">
      <c r="A36" s="652" t="s">
        <v>1380</v>
      </c>
      <c r="B36" s="652"/>
      <c r="C36" s="652"/>
      <c r="D36" s="652"/>
      <c r="E36" s="652"/>
      <c r="F36" s="652"/>
      <c r="G36" s="652"/>
    </row>
    <row r="37" spans="1:7">
      <c r="A37" s="652" t="s">
        <v>1378</v>
      </c>
      <c r="B37" s="652"/>
      <c r="C37" s="652"/>
      <c r="D37" s="652"/>
      <c r="E37" s="652"/>
      <c r="F37" s="652"/>
      <c r="G37" s="652"/>
    </row>
    <row r="38" spans="1:7" ht="14.25" customHeight="1">
      <c r="A38" s="393"/>
      <c r="B38" s="393"/>
      <c r="C38" s="393"/>
      <c r="D38" s="393"/>
      <c r="E38" s="393"/>
      <c r="F38" s="393"/>
      <c r="G38" s="393"/>
    </row>
    <row r="39" spans="1:7" ht="14.25" customHeight="1"/>
    <row r="43" spans="1:7" ht="14.25" customHeight="1"/>
    <row r="44" spans="1:7" ht="14.25" customHeight="1"/>
    <row r="49" ht="14.25" customHeight="1"/>
    <row r="50" ht="14.25" customHeight="1"/>
    <row r="54" ht="14.25" customHeight="1"/>
    <row r="55" ht="19.5" customHeight="1"/>
    <row r="56" ht="19.5" customHeight="1"/>
    <row r="57" ht="19.5" customHeight="1"/>
    <row r="59" ht="13.5" customHeight="1"/>
    <row r="60" ht="27.75" customHeight="1"/>
    <row r="62" ht="13.5" customHeight="1"/>
    <row r="63" ht="19.5" customHeight="1"/>
    <row r="64" ht="13.5" customHeight="1"/>
    <row r="65" ht="15"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5" customHeight="1"/>
    <row r="101" ht="15" customHeight="1"/>
    <row r="102" ht="15" customHeight="1"/>
    <row r="103" ht="15" customHeight="1"/>
    <row r="104" ht="19.5" customHeight="1"/>
    <row r="105" ht="14.25" customHeight="1"/>
    <row r="106" ht="19.5" customHeight="1"/>
    <row r="107" ht="19.5" customHeight="1"/>
    <row r="108" ht="19.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12">
    <mergeCell ref="A37:G37"/>
    <mergeCell ref="A2:G2"/>
    <mergeCell ref="A34:G34"/>
    <mergeCell ref="A35:G35"/>
    <mergeCell ref="A4:A5"/>
    <mergeCell ref="B4:B5"/>
    <mergeCell ref="C4:C5"/>
    <mergeCell ref="A30:A32"/>
    <mergeCell ref="G4:G5"/>
    <mergeCell ref="D4:F4"/>
    <mergeCell ref="D30:F32"/>
    <mergeCell ref="A36:G36"/>
  </mergeCells>
  <phoneticPr fontId="4"/>
  <dataValidations disablePrompts="1" count="1">
    <dataValidation type="list" allowBlank="1" showInputMessage="1" showErrorMessage="1" sqref="B6:B32" xr:uid="{00000000-0002-0000-0200-000000000000}">
      <formula1>通貨x</formula1>
    </dataValidation>
  </dataValidations>
  <printOptions horizontalCentered="1"/>
  <pageMargins left="0.70866141732283472" right="0.35433070866141736" top="0.74803149606299213" bottom="0.74803149606299213" header="0.31496062992125984" footer="0.31496062992125984"/>
  <pageSetup paperSize="9" scale="92" orientation="portrait" r:id="rId1"/>
  <headerFooter>
    <oddFooter>&amp;R&amp;10 2022年7月1日更新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_MLTIBYR"/>
  <dimension ref="B1:K8"/>
  <sheetViews>
    <sheetView showGridLines="0" view="pageBreakPreview" zoomScaleNormal="100" zoomScaleSheetLayoutView="100" workbookViewId="0">
      <selection activeCell="A2" sqref="A2"/>
    </sheetView>
  </sheetViews>
  <sheetFormatPr defaultRowHeight="13.5"/>
  <cols>
    <col min="1" max="1" width="2.375" customWidth="1"/>
    <col min="2" max="2" width="8" bestFit="1" customWidth="1"/>
    <col min="3" max="3" width="13.375" bestFit="1" customWidth="1"/>
    <col min="4" max="4" width="5.25" bestFit="1" customWidth="1"/>
    <col min="5" max="5" width="46.625" customWidth="1"/>
    <col min="7" max="9" width="7.125" bestFit="1" customWidth="1"/>
    <col min="10" max="10" width="5.125" customWidth="1"/>
  </cols>
  <sheetData>
    <row r="1" spans="2:11" ht="37.5" customHeight="1"/>
    <row r="3" spans="2:11" s="31" customFormat="1" ht="27">
      <c r="B3" s="139" t="s">
        <v>9</v>
      </c>
      <c r="C3" s="139" t="s">
        <v>965</v>
      </c>
      <c r="D3" s="50" t="s">
        <v>469</v>
      </c>
      <c r="E3" s="50" t="s">
        <v>466</v>
      </c>
      <c r="F3" s="139" t="s">
        <v>467</v>
      </c>
      <c r="G3" s="139" t="s">
        <v>468</v>
      </c>
      <c r="H3" s="139" t="s">
        <v>459</v>
      </c>
      <c r="I3" s="139" t="s">
        <v>460</v>
      </c>
    </row>
    <row r="4" spans="2:11" s="31" customFormat="1" ht="28.5" customHeight="1">
      <c r="B4" s="680"/>
      <c r="C4" s="680"/>
      <c r="D4" s="678"/>
      <c r="E4" s="141"/>
      <c r="F4" s="677"/>
      <c r="G4" s="677"/>
      <c r="H4" s="677"/>
      <c r="I4" s="677"/>
      <c r="K4" s="142" t="s">
        <v>1120</v>
      </c>
    </row>
    <row r="5" spans="2:11" s="31" customFormat="1" ht="28.5" customHeight="1">
      <c r="B5" s="680"/>
      <c r="C5" s="680"/>
      <c r="D5" s="679"/>
      <c r="E5" s="140"/>
      <c r="F5" s="677"/>
      <c r="G5" s="677"/>
      <c r="H5" s="677"/>
      <c r="I5" s="677"/>
      <c r="K5" s="142" t="s">
        <v>1121</v>
      </c>
    </row>
    <row r="6" spans="2:11" ht="28.5" customHeight="1">
      <c r="B6" s="680"/>
      <c r="C6" s="680"/>
      <c r="D6" s="678"/>
      <c r="E6" s="141"/>
      <c r="F6" s="677"/>
      <c r="G6" s="677"/>
      <c r="H6" s="677"/>
      <c r="I6" s="677"/>
    </row>
    <row r="7" spans="2:11" ht="28.5" customHeight="1">
      <c r="B7" s="680"/>
      <c r="C7" s="680"/>
      <c r="D7" s="679"/>
      <c r="E7" s="140"/>
      <c r="F7" s="677"/>
      <c r="G7" s="677"/>
      <c r="H7" s="677"/>
      <c r="I7" s="677"/>
    </row>
    <row r="8" spans="2:11">
      <c r="E8" s="49"/>
    </row>
  </sheetData>
  <mergeCells count="14">
    <mergeCell ref="I6:I7"/>
    <mergeCell ref="B6:B7"/>
    <mergeCell ref="C6:C7"/>
    <mergeCell ref="D6:D7"/>
    <mergeCell ref="F6:F7"/>
    <mergeCell ref="G6:G7"/>
    <mergeCell ref="H6:H7"/>
    <mergeCell ref="I4:I5"/>
    <mergeCell ref="D4:D5"/>
    <mergeCell ref="B4:B5"/>
    <mergeCell ref="C4:C5"/>
    <mergeCell ref="F4:F5"/>
    <mergeCell ref="G4:G5"/>
    <mergeCell ref="H4:H5"/>
  </mergeCells>
  <phoneticPr fontId="4"/>
  <dataValidations count="1">
    <dataValidation type="list" allowBlank="1" showInputMessage="1" showErrorMessage="1" sqref="F4:F7" xr:uid="{00000000-0002-0000-0300-000000000000}">
      <formula1>"GS,GA,GE,EE,EA,EF,EM,EC,ER,PU,PN,PT,SA,SC"</formula1>
    </dataValidation>
  </dataValidations>
  <pageMargins left="0.70866141732283472" right="0.15748031496062992" top="0.74803149606299213" bottom="0.74803149606299213" header="0.31496062992125984" footer="0.31496062992125984"/>
  <pageSetup paperSize="9" scale="89" fitToHeight="0" orientation="portrait" r:id="rId1"/>
  <headerFooter>
    <oddHeader>&amp;C&amp;"ＭＳ Ｐゴシック,太字"&amp;18別表（複数支払人等）</oddHeader>
    <oddFooter>&amp;R&amp;10 2022年7月1日更新</oddFooter>
  </headerFooter>
  <colBreaks count="1" manualBreakCount="1">
    <brk id="9" min="1"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T_CODELIST"/>
  <dimension ref="A1:AV295"/>
  <sheetViews>
    <sheetView showGridLines="0" showZeros="0" showOutlineSymbols="0" zoomScale="80" zoomScaleNormal="80" zoomScaleSheetLayoutView="80" workbookViewId="0">
      <pane xSplit="1" ySplit="3" topLeftCell="AU4" activePane="bottomRight" state="frozen"/>
      <selection pane="topRight" activeCell="B1" sqref="B1"/>
      <selection pane="bottomLeft" activeCell="A4" sqref="A4"/>
      <selection pane="bottomRight" activeCell="AU1" sqref="AU1"/>
    </sheetView>
  </sheetViews>
  <sheetFormatPr defaultRowHeight="13.5"/>
  <cols>
    <col min="1" max="1" width="1.625" style="1" customWidth="1"/>
    <col min="2" max="2" width="20.5" style="1" bestFit="1" customWidth="1"/>
    <col min="3" max="3" width="10.75" style="1" bestFit="1" customWidth="1"/>
    <col min="4" max="4" width="5.375" style="1" hidden="1" customWidth="1"/>
    <col min="5" max="5" width="5.875" style="2" bestFit="1" customWidth="1"/>
    <col min="6" max="6" width="5.875" style="2" hidden="1" customWidth="1"/>
    <col min="7" max="7" width="2" style="1" customWidth="1"/>
    <col min="8" max="8" width="7.875" style="46" customWidth="1"/>
    <col min="9" max="9" width="24.75" style="1" customWidth="1"/>
    <col min="10" max="10" width="8.375" style="1" hidden="1" customWidth="1"/>
    <col min="11" max="11" width="2.25" style="1" customWidth="1"/>
    <col min="12" max="12" width="6.375" style="21" bestFit="1" customWidth="1"/>
    <col min="13" max="13" width="63.625" style="21" customWidth="1"/>
    <col min="14" max="14" width="15.5" style="21" hidden="1" customWidth="1"/>
    <col min="15" max="16" width="14.375" style="21" customWidth="1"/>
    <col min="17" max="18" width="9" style="21" customWidth="1"/>
    <col min="19" max="19" width="1.625" style="1" customWidth="1"/>
    <col min="20" max="20" width="6.125" style="47" bestFit="1" customWidth="1"/>
    <col min="21" max="21" width="29.125" style="1" customWidth="1"/>
    <col min="22" max="22" width="1.625" style="1" customWidth="1"/>
    <col min="23" max="23" width="11.25" style="1" hidden="1" customWidth="1"/>
    <col min="24" max="24" width="12.625" style="1" hidden="1" customWidth="1"/>
    <col min="25" max="25" width="7.5" style="1" bestFit="1" customWidth="1"/>
    <col min="26" max="26" width="27.25" style="1" bestFit="1" customWidth="1"/>
    <col min="27" max="27" width="7.5" style="1" hidden="1" customWidth="1"/>
    <col min="28" max="28" width="8.5" style="1" hidden="1" customWidth="1"/>
    <col min="29" max="29" width="10.75" style="1" hidden="1" customWidth="1"/>
    <col min="30" max="30" width="9" style="1" hidden="1" customWidth="1"/>
    <col min="31" max="31" width="5.625" style="1" hidden="1" customWidth="1"/>
    <col min="32" max="32" width="12.25" style="1" hidden="1" customWidth="1"/>
    <col min="33" max="42" width="9" style="1" hidden="1" customWidth="1"/>
    <col min="43" max="45" width="11.375" style="1" hidden="1" customWidth="1"/>
    <col min="46" max="46" width="1.125" style="1" customWidth="1"/>
    <col min="47" max="47" width="9" style="1"/>
    <col min="48" max="48" width="73.625" style="1" bestFit="1" customWidth="1"/>
    <col min="49" max="238" width="9" style="1"/>
    <col min="239" max="239" width="1.625" style="1" customWidth="1"/>
    <col min="240" max="240" width="10.75" style="1" bestFit="1" customWidth="1"/>
    <col min="241" max="241" width="19.5" style="1" bestFit="1" customWidth="1"/>
    <col min="242" max="242" width="7.5" style="1" bestFit="1" customWidth="1"/>
    <col min="243" max="243" width="14.625" style="1" bestFit="1" customWidth="1"/>
    <col min="244" max="244" width="8.75" style="1" bestFit="1" customWidth="1"/>
    <col min="245" max="245" width="1.625" style="1" customWidth="1"/>
    <col min="246" max="246" width="7.5" style="1" bestFit="1" customWidth="1"/>
    <col min="247" max="247" width="66.875" style="1" bestFit="1" customWidth="1"/>
    <col min="248" max="248" width="14.125" style="1" bestFit="1" customWidth="1"/>
    <col min="249" max="249" width="24.375" style="1" bestFit="1" customWidth="1"/>
    <col min="250" max="250" width="1.625" style="1" customWidth="1"/>
    <col min="251" max="251" width="6.125" style="1" bestFit="1" customWidth="1"/>
    <col min="252" max="252" width="24.875" style="1" bestFit="1" customWidth="1"/>
    <col min="253" max="253" width="1.625" style="1" customWidth="1"/>
    <col min="254" max="16384" width="9" style="1"/>
  </cols>
  <sheetData>
    <row r="1" spans="1:48" ht="27" customHeight="1" thickBot="1">
      <c r="AU1" s="265" t="s">
        <v>1381</v>
      </c>
      <c r="AV1" s="265"/>
    </row>
    <row r="2" spans="1:48" ht="45" customHeight="1" thickBot="1">
      <c r="B2" s="685" t="s">
        <v>618</v>
      </c>
      <c r="C2" s="686"/>
      <c r="D2" s="686"/>
      <c r="E2" s="687"/>
      <c r="F2" s="208"/>
      <c r="H2" s="688" t="s">
        <v>87</v>
      </c>
      <c r="I2" s="687"/>
      <c r="J2" s="35"/>
      <c r="L2" s="44" t="s">
        <v>29</v>
      </c>
      <c r="M2" s="45" t="s">
        <v>3</v>
      </c>
      <c r="N2" s="40"/>
      <c r="O2" s="691" t="s">
        <v>30</v>
      </c>
      <c r="P2" s="692"/>
      <c r="Q2" s="693" t="s">
        <v>31</v>
      </c>
      <c r="R2" s="694"/>
      <c r="T2" s="688" t="s">
        <v>4</v>
      </c>
      <c r="U2" s="687"/>
      <c r="W2" s="689" t="s">
        <v>396</v>
      </c>
      <c r="X2" s="690"/>
      <c r="Y2" s="681" t="s">
        <v>0</v>
      </c>
      <c r="Z2" s="682"/>
      <c r="AA2" s="683" t="s">
        <v>397</v>
      </c>
      <c r="AB2" s="684"/>
      <c r="AC2" s="87" t="s">
        <v>395</v>
      </c>
      <c r="AD2" s="697" t="s">
        <v>71</v>
      </c>
      <c r="AE2" s="698"/>
      <c r="AF2" s="92" t="s">
        <v>458</v>
      </c>
      <c r="AG2" s="699" t="s">
        <v>374</v>
      </c>
      <c r="AH2" s="700"/>
      <c r="AI2" s="701" t="s">
        <v>635</v>
      </c>
      <c r="AJ2" s="696"/>
      <c r="AK2" s="695" t="s">
        <v>619</v>
      </c>
      <c r="AL2" s="696"/>
      <c r="AM2" s="695" t="s">
        <v>620</v>
      </c>
      <c r="AN2" s="696"/>
      <c r="AO2" s="695" t="s">
        <v>621</v>
      </c>
      <c r="AP2" s="696"/>
      <c r="AQ2" s="122" t="s">
        <v>1104</v>
      </c>
      <c r="AR2" s="122" t="s">
        <v>1118</v>
      </c>
      <c r="AS2" s="122" t="s">
        <v>1119</v>
      </c>
      <c r="AU2" s="681" t="s">
        <v>1325</v>
      </c>
      <c r="AV2" s="682"/>
    </row>
    <row r="3" spans="1:48" ht="14.25" customHeight="1" thickBot="1">
      <c r="A3" s="2"/>
      <c r="B3" s="4" t="s">
        <v>6</v>
      </c>
      <c r="C3" s="3" t="s">
        <v>5</v>
      </c>
      <c r="D3" s="25" t="s">
        <v>636</v>
      </c>
      <c r="E3" s="123" t="s">
        <v>7</v>
      </c>
      <c r="F3" s="209" t="s">
        <v>1051</v>
      </c>
      <c r="G3" s="2"/>
      <c r="H3" s="124" t="s">
        <v>9</v>
      </c>
      <c r="I3" s="125" t="s">
        <v>8</v>
      </c>
      <c r="J3" s="24" t="s">
        <v>7</v>
      </c>
      <c r="K3" s="2"/>
      <c r="L3" s="42"/>
      <c r="M3" s="43"/>
      <c r="N3" s="41"/>
      <c r="O3" s="128" t="s">
        <v>32</v>
      </c>
      <c r="P3" s="129" t="s">
        <v>33</v>
      </c>
      <c r="Q3" s="130" t="s">
        <v>34</v>
      </c>
      <c r="R3" s="129" t="s">
        <v>35</v>
      </c>
      <c r="S3" s="2"/>
      <c r="T3" s="48" t="s">
        <v>10</v>
      </c>
      <c r="U3" s="5" t="s">
        <v>11</v>
      </c>
      <c r="W3" s="119" t="s">
        <v>634</v>
      </c>
      <c r="X3" s="120" t="s">
        <v>11</v>
      </c>
      <c r="Y3" s="126" t="s">
        <v>634</v>
      </c>
      <c r="Z3" s="127" t="s">
        <v>11</v>
      </c>
      <c r="AA3" s="121" t="s">
        <v>634</v>
      </c>
      <c r="AB3" s="120" t="s">
        <v>11</v>
      </c>
      <c r="AC3" s="122" t="s">
        <v>11</v>
      </c>
      <c r="AD3" s="119" t="s">
        <v>634</v>
      </c>
      <c r="AE3" s="120" t="s">
        <v>11</v>
      </c>
      <c r="AF3" s="122" t="s">
        <v>11</v>
      </c>
      <c r="AG3" s="121" t="s">
        <v>10</v>
      </c>
      <c r="AH3" s="120" t="s">
        <v>11</v>
      </c>
      <c r="AI3" s="119" t="s">
        <v>10</v>
      </c>
      <c r="AJ3" s="120" t="s">
        <v>11</v>
      </c>
      <c r="AK3" s="119" t="s">
        <v>10</v>
      </c>
      <c r="AL3" s="120" t="s">
        <v>11</v>
      </c>
      <c r="AM3" s="119" t="s">
        <v>10</v>
      </c>
      <c r="AN3" s="120" t="s">
        <v>11</v>
      </c>
      <c r="AO3" s="119" t="s">
        <v>10</v>
      </c>
      <c r="AP3" s="120" t="s">
        <v>11</v>
      </c>
      <c r="AQ3" s="122" t="s">
        <v>11</v>
      </c>
      <c r="AR3" s="122" t="s">
        <v>11</v>
      </c>
      <c r="AS3" s="122" t="s">
        <v>11</v>
      </c>
      <c r="AU3" s="314" t="s">
        <v>1196</v>
      </c>
      <c r="AV3" s="315" t="s">
        <v>1197</v>
      </c>
    </row>
    <row r="4" spans="1:48" ht="15" thickBot="1">
      <c r="B4" s="210" t="s">
        <v>1052</v>
      </c>
      <c r="C4" s="211" t="s">
        <v>1053</v>
      </c>
      <c r="D4" s="212" t="s">
        <v>562</v>
      </c>
      <c r="E4" s="213" t="s">
        <v>372</v>
      </c>
      <c r="F4" s="214" t="s">
        <v>430</v>
      </c>
      <c r="H4" s="146" t="s">
        <v>686</v>
      </c>
      <c r="I4" s="64" t="s">
        <v>92</v>
      </c>
      <c r="J4" s="36" t="str">
        <f>H4&amp;" "&amp;I4</f>
        <v>103 大韓民国</v>
      </c>
      <c r="L4" s="131" t="s">
        <v>640</v>
      </c>
      <c r="M4" s="15" t="s">
        <v>36</v>
      </c>
      <c r="N4" s="15" t="str">
        <f>L4&amp;" "&amp;M4</f>
        <v xml:space="preserve">10 L/C AT SIGHT  </v>
      </c>
      <c r="O4" s="14" t="s">
        <v>37</v>
      </c>
      <c r="P4" s="16" t="s">
        <v>37</v>
      </c>
      <c r="Q4" s="22" t="s">
        <v>38</v>
      </c>
      <c r="R4" s="23" t="s">
        <v>39</v>
      </c>
      <c r="T4" s="260" t="s">
        <v>1149</v>
      </c>
      <c r="U4" s="261" t="s">
        <v>1151</v>
      </c>
      <c r="W4" s="183">
        <v>2</v>
      </c>
      <c r="X4" s="184" t="s">
        <v>465</v>
      </c>
      <c r="Y4" s="143" t="s">
        <v>390</v>
      </c>
      <c r="Z4" s="116" t="s">
        <v>418</v>
      </c>
      <c r="AA4" s="117">
        <v>1</v>
      </c>
      <c r="AB4" s="116" t="s">
        <v>410</v>
      </c>
      <c r="AC4" s="118" t="s">
        <v>394</v>
      </c>
      <c r="AD4" s="187">
        <v>1</v>
      </c>
      <c r="AE4" s="188" t="s">
        <v>638</v>
      </c>
      <c r="AF4" s="189" t="s">
        <v>394</v>
      </c>
      <c r="AG4" s="187" t="s">
        <v>641</v>
      </c>
      <c r="AH4" s="190" t="s">
        <v>622</v>
      </c>
      <c r="AI4" s="187" t="s">
        <v>623</v>
      </c>
      <c r="AJ4" s="191">
        <v>0.97499999999999998</v>
      </c>
      <c r="AK4" s="187">
        <v>1</v>
      </c>
      <c r="AL4" s="192" t="s">
        <v>624</v>
      </c>
      <c r="AM4" s="193" t="s">
        <v>625</v>
      </c>
      <c r="AN4" s="194" t="s">
        <v>626</v>
      </c>
      <c r="AO4" s="204">
        <v>1</v>
      </c>
      <c r="AP4" s="205" t="s">
        <v>627</v>
      </c>
      <c r="AQ4" s="229" t="s">
        <v>1105</v>
      </c>
      <c r="AR4" s="229" t="s">
        <v>1105</v>
      </c>
      <c r="AS4" s="229" t="s">
        <v>1125</v>
      </c>
      <c r="AU4" s="307" t="s">
        <v>1198</v>
      </c>
      <c r="AV4" s="308" t="s">
        <v>1199</v>
      </c>
    </row>
    <row r="5" spans="1:48" ht="15" thickBot="1">
      <c r="B5" s="215" t="s">
        <v>506</v>
      </c>
      <c r="C5" s="216" t="s">
        <v>970</v>
      </c>
      <c r="D5" s="217" t="s">
        <v>548</v>
      </c>
      <c r="E5" s="218" t="s">
        <v>430</v>
      </c>
      <c r="F5" s="219" t="s">
        <v>372</v>
      </c>
      <c r="H5" s="147" t="s">
        <v>687</v>
      </c>
      <c r="I5" s="39" t="s">
        <v>93</v>
      </c>
      <c r="J5" s="37" t="str">
        <f t="shared" ref="J5:J68" si="0">H5&amp;" "&amp;I5</f>
        <v>104 北朝鮮</v>
      </c>
      <c r="L5" s="132" t="s">
        <v>641</v>
      </c>
      <c r="M5" s="8" t="s">
        <v>40</v>
      </c>
      <c r="N5" s="8" t="str">
        <f t="shared" ref="N5:N32" si="1">L5&amp;" "&amp;M5</f>
        <v xml:space="preserve">11 L/C *** DAYS AFTER B/L DATE  </v>
      </c>
      <c r="O5" s="7" t="s">
        <v>13</v>
      </c>
      <c r="P5" s="9" t="s">
        <v>13</v>
      </c>
      <c r="Q5" s="10" t="s">
        <v>38</v>
      </c>
      <c r="R5" s="11" t="s">
        <v>39</v>
      </c>
      <c r="T5" s="177" t="s">
        <v>673</v>
      </c>
      <c r="U5" s="178" t="s">
        <v>75</v>
      </c>
      <c r="W5" s="185">
        <v>1</v>
      </c>
      <c r="X5" s="186" t="s">
        <v>464</v>
      </c>
      <c r="Y5" s="144" t="s">
        <v>398</v>
      </c>
      <c r="Z5" s="85" t="s">
        <v>419</v>
      </c>
      <c r="AA5" s="90">
        <v>2</v>
      </c>
      <c r="AB5" s="85" t="s">
        <v>411</v>
      </c>
      <c r="AC5" s="88" t="s">
        <v>393</v>
      </c>
      <c r="AD5" s="195">
        <v>2</v>
      </c>
      <c r="AE5" s="196" t="s">
        <v>981</v>
      </c>
      <c r="AF5" s="197" t="s">
        <v>393</v>
      </c>
      <c r="AG5" s="198" t="s">
        <v>628</v>
      </c>
      <c r="AH5" s="199" t="s">
        <v>629</v>
      </c>
      <c r="AI5" s="198" t="s">
        <v>630</v>
      </c>
      <c r="AJ5" s="200">
        <v>1</v>
      </c>
      <c r="AK5" s="198">
        <v>2</v>
      </c>
      <c r="AL5" s="201" t="s">
        <v>631</v>
      </c>
      <c r="AO5" s="206"/>
      <c r="AP5" s="207"/>
      <c r="AQ5" s="230" t="s">
        <v>1106</v>
      </c>
      <c r="AR5" s="230" t="s">
        <v>1106</v>
      </c>
      <c r="AS5" s="229" t="s">
        <v>1126</v>
      </c>
      <c r="AU5" s="309" t="s">
        <v>1200</v>
      </c>
      <c r="AV5" s="310" t="s">
        <v>1201</v>
      </c>
    </row>
    <row r="6" spans="1:48" ht="15" thickBot="1">
      <c r="B6" s="215" t="s">
        <v>497</v>
      </c>
      <c r="C6" s="216" t="s">
        <v>971</v>
      </c>
      <c r="D6" s="217" t="s">
        <v>542</v>
      </c>
      <c r="E6" s="218" t="s">
        <v>431</v>
      </c>
      <c r="F6" s="219" t="s">
        <v>431</v>
      </c>
      <c r="H6" s="147" t="s">
        <v>688</v>
      </c>
      <c r="I6" s="39" t="s">
        <v>94</v>
      </c>
      <c r="J6" s="38" t="str">
        <f t="shared" si="0"/>
        <v>105 中華人民共和国</v>
      </c>
      <c r="L6" s="132" t="s">
        <v>642</v>
      </c>
      <c r="M6" s="8" t="s">
        <v>41</v>
      </c>
      <c r="N6" s="8" t="str">
        <f t="shared" si="1"/>
        <v xml:space="preserve">12 L/C *** DAYS AFTER SIGHT      </v>
      </c>
      <c r="O6" s="12" t="s">
        <v>42</v>
      </c>
      <c r="P6" s="13" t="s">
        <v>42</v>
      </c>
      <c r="Q6" s="10" t="s">
        <v>38</v>
      </c>
      <c r="R6" s="11" t="s">
        <v>39</v>
      </c>
      <c r="T6" s="179" t="s">
        <v>639</v>
      </c>
      <c r="U6" s="180" t="s">
        <v>72</v>
      </c>
      <c r="W6" s="76"/>
      <c r="X6" s="76"/>
      <c r="Y6" s="144" t="s">
        <v>399</v>
      </c>
      <c r="Z6" s="85" t="s">
        <v>420</v>
      </c>
      <c r="AA6" s="90">
        <v>3</v>
      </c>
      <c r="AB6" s="85" t="s">
        <v>412</v>
      </c>
      <c r="AC6" s="88" t="s">
        <v>392</v>
      </c>
      <c r="AD6" s="198">
        <v>3</v>
      </c>
      <c r="AE6" s="202" t="s">
        <v>637</v>
      </c>
      <c r="AF6" s="197" t="s">
        <v>392</v>
      </c>
      <c r="AQ6" s="230" t="s">
        <v>1107</v>
      </c>
      <c r="AR6" s="230" t="s">
        <v>1107</v>
      </c>
      <c r="AS6" s="229" t="s">
        <v>1127</v>
      </c>
      <c r="AU6" s="309" t="s">
        <v>1202</v>
      </c>
      <c r="AV6" s="311" t="s">
        <v>1203</v>
      </c>
    </row>
    <row r="7" spans="1:48" ht="15" thickBot="1">
      <c r="B7" s="150" t="s">
        <v>574</v>
      </c>
      <c r="C7" s="149" t="s">
        <v>977</v>
      </c>
      <c r="D7" s="151" t="s">
        <v>589</v>
      </c>
      <c r="E7" s="220" t="s">
        <v>453</v>
      </c>
      <c r="F7" s="221" t="s">
        <v>453</v>
      </c>
      <c r="H7" s="147" t="s">
        <v>689</v>
      </c>
      <c r="I7" s="39" t="s">
        <v>95</v>
      </c>
      <c r="J7" s="37" t="str">
        <f t="shared" si="0"/>
        <v>106 台湾</v>
      </c>
      <c r="L7" s="133" t="s">
        <v>643</v>
      </c>
      <c r="M7" s="18" t="s">
        <v>43</v>
      </c>
      <c r="N7" s="18" t="str">
        <f t="shared" si="1"/>
        <v>19 L/C OTHER</v>
      </c>
      <c r="O7" s="17" t="s">
        <v>44</v>
      </c>
      <c r="P7" s="19" t="s">
        <v>45</v>
      </c>
      <c r="Q7" s="77" t="s">
        <v>38</v>
      </c>
      <c r="R7" s="78" t="s">
        <v>39</v>
      </c>
      <c r="T7" s="177" t="s">
        <v>640</v>
      </c>
      <c r="U7" s="178" t="s">
        <v>12</v>
      </c>
      <c r="W7" s="76"/>
      <c r="X7" s="76"/>
      <c r="Y7" s="144" t="s">
        <v>400</v>
      </c>
      <c r="Z7" s="85" t="s">
        <v>421</v>
      </c>
      <c r="AA7" s="90">
        <v>4</v>
      </c>
      <c r="AB7" s="85" t="s">
        <v>413</v>
      </c>
      <c r="AC7" s="89" t="s">
        <v>391</v>
      </c>
      <c r="AD7" s="6"/>
      <c r="AE7" s="6"/>
      <c r="AF7" s="203" t="s">
        <v>391</v>
      </c>
      <c r="AG7" s="6"/>
      <c r="AH7" s="6"/>
      <c r="AQ7" s="197" t="s">
        <v>1108</v>
      </c>
      <c r="AR7" s="197" t="s">
        <v>1108</v>
      </c>
      <c r="AS7" s="229" t="s">
        <v>1128</v>
      </c>
      <c r="AU7" s="309" t="s">
        <v>1204</v>
      </c>
      <c r="AV7" s="311" t="s">
        <v>1205</v>
      </c>
    </row>
    <row r="8" spans="1:48" ht="15" thickTop="1">
      <c r="B8" s="153" t="s">
        <v>570</v>
      </c>
      <c r="C8" s="152" t="s">
        <v>1054</v>
      </c>
      <c r="D8" s="153" t="s">
        <v>585</v>
      </c>
      <c r="E8" s="222" t="s">
        <v>503</v>
      </c>
      <c r="F8" s="223" t="s">
        <v>482</v>
      </c>
      <c r="H8" s="147" t="s">
        <v>690</v>
      </c>
      <c r="I8" s="39" t="s">
        <v>96</v>
      </c>
      <c r="J8" s="38" t="str">
        <f t="shared" si="0"/>
        <v>107 モンゴル</v>
      </c>
      <c r="L8" s="131" t="s">
        <v>644</v>
      </c>
      <c r="M8" s="15" t="s">
        <v>46</v>
      </c>
      <c r="N8" s="15" t="str">
        <f t="shared" si="1"/>
        <v xml:space="preserve">20 D/A *** DAYS AFTER B/L DATE    </v>
      </c>
      <c r="O8" s="14" t="s">
        <v>13</v>
      </c>
      <c r="P8" s="16" t="s">
        <v>13</v>
      </c>
      <c r="Q8" s="79" t="s">
        <v>38</v>
      </c>
      <c r="R8" s="30" t="s">
        <v>39</v>
      </c>
      <c r="T8" s="177" t="s">
        <v>674</v>
      </c>
      <c r="U8" s="178" t="s">
        <v>14</v>
      </c>
      <c r="W8" s="76"/>
      <c r="X8" s="76"/>
      <c r="Y8" s="144" t="s">
        <v>401</v>
      </c>
      <c r="Z8" s="85" t="s">
        <v>422</v>
      </c>
      <c r="AA8" s="90">
        <v>5</v>
      </c>
      <c r="AB8" s="85" t="s">
        <v>414</v>
      </c>
      <c r="AD8" s="6"/>
      <c r="AE8" s="6"/>
      <c r="AG8" s="6"/>
      <c r="AH8" s="6"/>
      <c r="AQ8" s="197" t="s">
        <v>1109</v>
      </c>
      <c r="AR8" s="197" t="s">
        <v>1109</v>
      </c>
      <c r="AS8" s="229" t="s">
        <v>1129</v>
      </c>
      <c r="AU8" s="309" t="s">
        <v>1206</v>
      </c>
      <c r="AV8" s="311" t="s">
        <v>1207</v>
      </c>
    </row>
    <row r="9" spans="1:48" ht="15" thickBot="1">
      <c r="B9" s="153" t="s">
        <v>610</v>
      </c>
      <c r="C9" s="152" t="s">
        <v>978</v>
      </c>
      <c r="D9" s="153" t="s">
        <v>611</v>
      </c>
      <c r="E9" s="222" t="s">
        <v>495</v>
      </c>
      <c r="F9" s="221" t="s">
        <v>438</v>
      </c>
      <c r="H9" s="147" t="s">
        <v>691</v>
      </c>
      <c r="I9" s="39" t="s">
        <v>97</v>
      </c>
      <c r="J9" s="37" t="str">
        <f t="shared" si="0"/>
        <v>108 香港</v>
      </c>
      <c r="L9" s="132" t="s">
        <v>645</v>
      </c>
      <c r="M9" s="8" t="s">
        <v>47</v>
      </c>
      <c r="N9" s="8" t="str">
        <f t="shared" si="1"/>
        <v xml:space="preserve">21 D/A *** DAYS AFTER SIGHT  </v>
      </c>
      <c r="O9" s="12" t="s">
        <v>48</v>
      </c>
      <c r="P9" s="13" t="s">
        <v>48</v>
      </c>
      <c r="Q9" s="80" t="s">
        <v>38</v>
      </c>
      <c r="R9" s="11" t="s">
        <v>39</v>
      </c>
      <c r="T9" s="177" t="s">
        <v>644</v>
      </c>
      <c r="U9" s="178" t="s">
        <v>15</v>
      </c>
      <c r="W9" s="76"/>
      <c r="X9" s="76"/>
      <c r="Y9" s="144" t="s">
        <v>28</v>
      </c>
      <c r="Z9" s="85" t="s">
        <v>567</v>
      </c>
      <c r="AA9" s="90">
        <v>6</v>
      </c>
      <c r="AB9" s="85" t="s">
        <v>416</v>
      </c>
      <c r="AQ9" s="197" t="s">
        <v>1110</v>
      </c>
      <c r="AR9" s="197" t="s">
        <v>1110</v>
      </c>
      <c r="AS9" s="231" t="s">
        <v>1124</v>
      </c>
      <c r="AU9" s="309" t="s">
        <v>1208</v>
      </c>
      <c r="AV9" s="311" t="s">
        <v>1209</v>
      </c>
    </row>
    <row r="10" spans="1:48" ht="15" thickBot="1">
      <c r="B10" s="153" t="s">
        <v>575</v>
      </c>
      <c r="C10" s="152" t="s">
        <v>1055</v>
      </c>
      <c r="D10" s="153" t="s">
        <v>590</v>
      </c>
      <c r="E10" s="222" t="s">
        <v>533</v>
      </c>
      <c r="F10" s="223" t="s">
        <v>485</v>
      </c>
      <c r="H10" s="147" t="s">
        <v>692</v>
      </c>
      <c r="I10" s="39" t="s">
        <v>98</v>
      </c>
      <c r="J10" s="38" t="str">
        <f t="shared" si="0"/>
        <v>110 ベトナム</v>
      </c>
      <c r="L10" s="133" t="s">
        <v>646</v>
      </c>
      <c r="M10" s="18" t="s">
        <v>49</v>
      </c>
      <c r="N10" s="18" t="str">
        <f t="shared" si="1"/>
        <v xml:space="preserve">29 D/A OTHER  </v>
      </c>
      <c r="O10" s="17" t="s">
        <v>44</v>
      </c>
      <c r="P10" s="19" t="s">
        <v>45</v>
      </c>
      <c r="Q10" s="81" t="s">
        <v>38</v>
      </c>
      <c r="R10" s="82" t="s">
        <v>39</v>
      </c>
      <c r="T10" s="177" t="s">
        <v>645</v>
      </c>
      <c r="U10" s="178" t="s">
        <v>16</v>
      </c>
      <c r="W10" s="76"/>
      <c r="X10" s="76"/>
      <c r="Y10" s="144" t="s">
        <v>982</v>
      </c>
      <c r="Z10" s="85" t="s">
        <v>983</v>
      </c>
      <c r="AA10" s="90">
        <v>7</v>
      </c>
      <c r="AB10" s="85" t="s">
        <v>415</v>
      </c>
      <c r="AQ10" s="197" t="s">
        <v>1111</v>
      </c>
      <c r="AR10" s="197" t="s">
        <v>1111</v>
      </c>
      <c r="AU10" s="309" t="s">
        <v>1210</v>
      </c>
      <c r="AV10" s="311" t="s">
        <v>1211</v>
      </c>
    </row>
    <row r="11" spans="1:48" ht="15.75" thickTop="1" thickBot="1">
      <c r="B11" s="150" t="s">
        <v>500</v>
      </c>
      <c r="C11" s="149" t="s">
        <v>1056</v>
      </c>
      <c r="D11" s="151" t="s">
        <v>544</v>
      </c>
      <c r="E11" s="220" t="s">
        <v>432</v>
      </c>
      <c r="F11" s="223" t="s">
        <v>486</v>
      </c>
      <c r="H11" s="147" t="s">
        <v>693</v>
      </c>
      <c r="I11" s="39" t="s">
        <v>99</v>
      </c>
      <c r="J11" s="37" t="str">
        <f t="shared" si="0"/>
        <v>111 タイ</v>
      </c>
      <c r="L11" s="131" t="s">
        <v>647</v>
      </c>
      <c r="M11" s="15" t="s">
        <v>50</v>
      </c>
      <c r="N11" s="15" t="str">
        <f t="shared" si="1"/>
        <v xml:space="preserve">30 D/P AT SIGHT     </v>
      </c>
      <c r="O11" s="14" t="s">
        <v>37</v>
      </c>
      <c r="P11" s="16" t="s">
        <v>37</v>
      </c>
      <c r="Q11" s="22" t="s">
        <v>38</v>
      </c>
      <c r="R11" s="23" t="s">
        <v>39</v>
      </c>
      <c r="T11" s="177" t="s">
        <v>675</v>
      </c>
      <c r="U11" s="178" t="s">
        <v>17</v>
      </c>
      <c r="W11" s="76"/>
      <c r="X11" s="76"/>
      <c r="Y11" s="144" t="s">
        <v>402</v>
      </c>
      <c r="Z11" s="85" t="s">
        <v>569</v>
      </c>
      <c r="AA11" s="91">
        <v>9</v>
      </c>
      <c r="AB11" s="86" t="s">
        <v>417</v>
      </c>
      <c r="AQ11" s="197" t="s">
        <v>1112</v>
      </c>
      <c r="AR11" s="197" t="s">
        <v>1112</v>
      </c>
      <c r="AU11" s="309" t="s">
        <v>1212</v>
      </c>
      <c r="AV11" s="311" t="s">
        <v>1213</v>
      </c>
    </row>
    <row r="12" spans="1:48" ht="14.25">
      <c r="B12" s="153" t="s">
        <v>572</v>
      </c>
      <c r="C12" s="152" t="s">
        <v>1057</v>
      </c>
      <c r="D12" s="153" t="s">
        <v>587</v>
      </c>
      <c r="E12" s="222" t="s">
        <v>505</v>
      </c>
      <c r="F12" s="223" t="s">
        <v>487</v>
      </c>
      <c r="H12" s="147" t="s">
        <v>694</v>
      </c>
      <c r="I12" s="39" t="s">
        <v>100</v>
      </c>
      <c r="J12" s="38" t="str">
        <f t="shared" si="0"/>
        <v>112 シンガポール</v>
      </c>
      <c r="L12" s="132" t="s">
        <v>648</v>
      </c>
      <c r="M12" s="8" t="s">
        <v>51</v>
      </c>
      <c r="N12" s="8" t="str">
        <f t="shared" si="1"/>
        <v xml:space="preserve">31 D/P *** DAYS AFTER B/L DATE   </v>
      </c>
      <c r="O12" s="7" t="s">
        <v>13</v>
      </c>
      <c r="P12" s="9" t="s">
        <v>13</v>
      </c>
      <c r="Q12" s="10" t="s">
        <v>38</v>
      </c>
      <c r="R12" s="11" t="s">
        <v>39</v>
      </c>
      <c r="T12" s="177" t="s">
        <v>676</v>
      </c>
      <c r="U12" s="178" t="s">
        <v>18</v>
      </c>
      <c r="W12" s="76"/>
      <c r="X12" s="76"/>
      <c r="Y12" s="144" t="s">
        <v>2</v>
      </c>
      <c r="Z12" s="85" t="s">
        <v>423</v>
      </c>
      <c r="AA12" s="6"/>
      <c r="AB12" s="6"/>
      <c r="AQ12" s="197" t="s">
        <v>1113</v>
      </c>
      <c r="AR12" s="197" t="s">
        <v>1113</v>
      </c>
      <c r="AU12" s="309" t="s">
        <v>1214</v>
      </c>
      <c r="AV12" s="311" t="s">
        <v>1215</v>
      </c>
    </row>
    <row r="13" spans="1:48" ht="14.25">
      <c r="B13" s="150" t="s">
        <v>502</v>
      </c>
      <c r="C13" s="149" t="s">
        <v>1058</v>
      </c>
      <c r="D13" s="151" t="s">
        <v>546</v>
      </c>
      <c r="E13" s="220" t="s">
        <v>444</v>
      </c>
      <c r="F13" s="221" t="s">
        <v>433</v>
      </c>
      <c r="H13" s="147" t="s">
        <v>695</v>
      </c>
      <c r="I13" s="39" t="s">
        <v>101</v>
      </c>
      <c r="J13" s="37" t="str">
        <f t="shared" si="0"/>
        <v>113 マレーシア</v>
      </c>
      <c r="L13" s="132" t="s">
        <v>649</v>
      </c>
      <c r="M13" s="8" t="s">
        <v>52</v>
      </c>
      <c r="N13" s="8" t="str">
        <f t="shared" si="1"/>
        <v xml:space="preserve">32 D/P *** DAYS AFTER SIGHT   </v>
      </c>
      <c r="O13" s="12" t="s">
        <v>48</v>
      </c>
      <c r="P13" s="13" t="s">
        <v>48</v>
      </c>
      <c r="Q13" s="10" t="s">
        <v>38</v>
      </c>
      <c r="R13" s="11" t="s">
        <v>39</v>
      </c>
      <c r="T13" s="177" t="s">
        <v>677</v>
      </c>
      <c r="U13" s="178" t="s">
        <v>19</v>
      </c>
      <c r="W13" s="76"/>
      <c r="X13" s="76"/>
      <c r="Y13" s="144" t="s">
        <v>403</v>
      </c>
      <c r="Z13" s="85" t="s">
        <v>424</v>
      </c>
      <c r="AA13" s="6"/>
      <c r="AB13" s="6"/>
      <c r="AQ13" s="197" t="s">
        <v>1114</v>
      </c>
      <c r="AR13" s="197" t="s">
        <v>1114</v>
      </c>
      <c r="AU13" s="309" t="s">
        <v>1216</v>
      </c>
      <c r="AV13" s="311" t="s">
        <v>1217</v>
      </c>
    </row>
    <row r="14" spans="1:48" ht="15" thickBot="1">
      <c r="B14" s="150" t="s">
        <v>504</v>
      </c>
      <c r="C14" s="149" t="s">
        <v>1059</v>
      </c>
      <c r="D14" s="151" t="s">
        <v>547</v>
      </c>
      <c r="E14" s="220" t="s">
        <v>443</v>
      </c>
      <c r="F14" s="221" t="s">
        <v>434</v>
      </c>
      <c r="H14" s="147" t="s">
        <v>696</v>
      </c>
      <c r="I14" s="39" t="s">
        <v>102</v>
      </c>
      <c r="J14" s="38" t="str">
        <f t="shared" si="0"/>
        <v>116 ブルネイ</v>
      </c>
      <c r="L14" s="133" t="s">
        <v>650</v>
      </c>
      <c r="M14" s="18" t="s">
        <v>53</v>
      </c>
      <c r="N14" s="18" t="str">
        <f t="shared" si="1"/>
        <v>39 D/P OTHER</v>
      </c>
      <c r="O14" s="17" t="s">
        <v>44</v>
      </c>
      <c r="P14" s="19" t="s">
        <v>45</v>
      </c>
      <c r="Q14" s="77" t="s">
        <v>38</v>
      </c>
      <c r="R14" s="78" t="s">
        <v>39</v>
      </c>
      <c r="T14" s="177" t="s">
        <v>652</v>
      </c>
      <c r="U14" s="178" t="s">
        <v>20</v>
      </c>
      <c r="W14" s="76"/>
      <c r="X14" s="76"/>
      <c r="Y14" s="144" t="s">
        <v>404</v>
      </c>
      <c r="Z14" s="85" t="s">
        <v>568</v>
      </c>
      <c r="AA14" s="6"/>
      <c r="AB14" s="6"/>
      <c r="AQ14" s="197" t="s">
        <v>1115</v>
      </c>
      <c r="AR14" s="197" t="s">
        <v>1115</v>
      </c>
      <c r="AU14" s="309" t="s">
        <v>1218</v>
      </c>
      <c r="AV14" s="311" t="s">
        <v>1219</v>
      </c>
    </row>
    <row r="15" spans="1:48" ht="15" thickTop="1">
      <c r="B15" s="153" t="s">
        <v>579</v>
      </c>
      <c r="C15" s="152" t="s">
        <v>1060</v>
      </c>
      <c r="D15" s="153" t="s">
        <v>593</v>
      </c>
      <c r="E15" s="222" t="s">
        <v>496</v>
      </c>
      <c r="F15" s="221" t="s">
        <v>439</v>
      </c>
      <c r="H15" s="147" t="s">
        <v>697</v>
      </c>
      <c r="I15" s="39" t="s">
        <v>103</v>
      </c>
      <c r="J15" s="37" t="str">
        <f t="shared" si="0"/>
        <v>117 フィリピン</v>
      </c>
      <c r="L15" s="131" t="s">
        <v>651</v>
      </c>
      <c r="M15" s="15" t="s">
        <v>54</v>
      </c>
      <c r="N15" s="15" t="str">
        <f t="shared" si="1"/>
        <v xml:space="preserve">40 REMITTANCE AT SIGHT  </v>
      </c>
      <c r="O15" s="14" t="s">
        <v>37</v>
      </c>
      <c r="P15" s="16" t="s">
        <v>37</v>
      </c>
      <c r="Q15" s="79" t="s">
        <v>38</v>
      </c>
      <c r="R15" s="30" t="s">
        <v>39</v>
      </c>
      <c r="T15" s="177" t="s">
        <v>653</v>
      </c>
      <c r="U15" s="178" t="s">
        <v>21</v>
      </c>
      <c r="W15" s="76"/>
      <c r="X15" s="76"/>
      <c r="Y15" s="144" t="s">
        <v>405</v>
      </c>
      <c r="Z15" s="85" t="s">
        <v>425</v>
      </c>
      <c r="AA15" s="6"/>
      <c r="AB15" s="6"/>
      <c r="AQ15" s="197" t="s">
        <v>1116</v>
      </c>
      <c r="AR15" s="197" t="s">
        <v>1116</v>
      </c>
      <c r="AU15" s="309" t="s">
        <v>1220</v>
      </c>
      <c r="AV15" s="311" t="s">
        <v>1221</v>
      </c>
    </row>
    <row r="16" spans="1:48" ht="14.25">
      <c r="B16" s="150" t="s">
        <v>483</v>
      </c>
      <c r="C16" s="149" t="s">
        <v>1061</v>
      </c>
      <c r="D16" s="151" t="s">
        <v>535</v>
      </c>
      <c r="E16" s="220" t="s">
        <v>438</v>
      </c>
      <c r="F16" s="223" t="s">
        <v>491</v>
      </c>
      <c r="H16" s="147" t="s">
        <v>698</v>
      </c>
      <c r="I16" s="39" t="s">
        <v>104</v>
      </c>
      <c r="J16" s="38" t="str">
        <f t="shared" si="0"/>
        <v>118 インドネシア</v>
      </c>
      <c r="L16" s="132" t="s">
        <v>652</v>
      </c>
      <c r="M16" s="8" t="s">
        <v>55</v>
      </c>
      <c r="N16" s="8" t="str">
        <f t="shared" si="1"/>
        <v xml:space="preserve">41 REMITTANCE *** DAYS AFTER B/L DATE  </v>
      </c>
      <c r="O16" s="7" t="s">
        <v>13</v>
      </c>
      <c r="P16" s="9" t="s">
        <v>13</v>
      </c>
      <c r="Q16" s="80" t="s">
        <v>38</v>
      </c>
      <c r="R16" s="11" t="s">
        <v>39</v>
      </c>
      <c r="T16" s="177" t="s">
        <v>678</v>
      </c>
      <c r="U16" s="178" t="s">
        <v>22</v>
      </c>
      <c r="W16" s="76"/>
      <c r="X16" s="76"/>
      <c r="Y16" s="144" t="s">
        <v>406</v>
      </c>
      <c r="Z16" s="85" t="s">
        <v>426</v>
      </c>
      <c r="AA16" s="6"/>
      <c r="AB16" s="6"/>
      <c r="AQ16" s="197" t="s">
        <v>1117</v>
      </c>
      <c r="AR16" s="197" t="s">
        <v>1117</v>
      </c>
      <c r="AU16" s="309" t="s">
        <v>1222</v>
      </c>
      <c r="AV16" s="311" t="s">
        <v>1223</v>
      </c>
    </row>
    <row r="17" spans="1:48" s="2" customFormat="1" ht="14.25">
      <c r="A17" s="1"/>
      <c r="B17" s="153" t="s">
        <v>481</v>
      </c>
      <c r="C17" s="152" t="s">
        <v>1062</v>
      </c>
      <c r="D17" s="153" t="s">
        <v>534</v>
      </c>
      <c r="E17" s="222" t="s">
        <v>482</v>
      </c>
      <c r="F17" s="221" t="s">
        <v>456</v>
      </c>
      <c r="G17" s="1"/>
      <c r="H17" s="147" t="s">
        <v>699</v>
      </c>
      <c r="I17" s="39" t="s">
        <v>105</v>
      </c>
      <c r="J17" s="37" t="str">
        <f t="shared" si="0"/>
        <v>120 カンボジア</v>
      </c>
      <c r="K17" s="1"/>
      <c r="L17" s="132" t="s">
        <v>653</v>
      </c>
      <c r="M17" s="8" t="s">
        <v>56</v>
      </c>
      <c r="N17" s="8" t="str">
        <f t="shared" si="1"/>
        <v xml:space="preserve">42 REMITTANCE *** DAYS AFTER RECEIPT OF DOCUMENTS  </v>
      </c>
      <c r="O17" s="12" t="s">
        <v>48</v>
      </c>
      <c r="P17" s="13" t="s">
        <v>48</v>
      </c>
      <c r="Q17" s="80" t="s">
        <v>38</v>
      </c>
      <c r="R17" s="11" t="s">
        <v>39</v>
      </c>
      <c r="S17" s="1"/>
      <c r="T17" s="179" t="s">
        <v>679</v>
      </c>
      <c r="U17" s="180" t="s">
        <v>76</v>
      </c>
      <c r="V17" s="1"/>
      <c r="W17" s="76"/>
      <c r="X17" s="76"/>
      <c r="Y17" s="144" t="s">
        <v>407</v>
      </c>
      <c r="Z17" s="85" t="s">
        <v>427</v>
      </c>
      <c r="AA17" s="6"/>
      <c r="AB17" s="6"/>
      <c r="AC17" s="1"/>
      <c r="AD17" s="1"/>
      <c r="AE17" s="1"/>
      <c r="AF17" s="1"/>
      <c r="AG17" s="1"/>
      <c r="AH17" s="1"/>
      <c r="AI17" s="1"/>
      <c r="AJ17" s="1"/>
      <c r="AK17" s="1"/>
      <c r="AL17" s="1"/>
      <c r="AO17" s="1"/>
      <c r="AP17" s="1"/>
      <c r="AQ17" s="230" t="s">
        <v>1122</v>
      </c>
      <c r="AR17" s="230" t="s">
        <v>1122</v>
      </c>
      <c r="AS17" s="1"/>
      <c r="AU17" s="309" t="s">
        <v>1224</v>
      </c>
      <c r="AV17" s="311" t="s">
        <v>1225</v>
      </c>
    </row>
    <row r="18" spans="1:48" ht="14.25" customHeight="1" thickBot="1">
      <c r="B18" s="153" t="s">
        <v>516</v>
      </c>
      <c r="C18" s="152" t="s">
        <v>1063</v>
      </c>
      <c r="D18" s="153" t="s">
        <v>552</v>
      </c>
      <c r="E18" s="222" t="s">
        <v>517</v>
      </c>
      <c r="F18" s="223" t="s">
        <v>493</v>
      </c>
      <c r="H18" s="147" t="s">
        <v>700</v>
      </c>
      <c r="I18" s="39" t="s">
        <v>106</v>
      </c>
      <c r="J18" s="38" t="str">
        <f t="shared" si="0"/>
        <v>121 ラオス</v>
      </c>
      <c r="L18" s="133" t="s">
        <v>654</v>
      </c>
      <c r="M18" s="18" t="s">
        <v>57</v>
      </c>
      <c r="N18" s="18" t="str">
        <f t="shared" si="1"/>
        <v xml:space="preserve">49 REMITTANCE OTHER  </v>
      </c>
      <c r="O18" s="17" t="s">
        <v>44</v>
      </c>
      <c r="P18" s="19" t="s">
        <v>45</v>
      </c>
      <c r="Q18" s="81" t="s">
        <v>38</v>
      </c>
      <c r="R18" s="82" t="s">
        <v>39</v>
      </c>
      <c r="T18" s="179" t="s">
        <v>680</v>
      </c>
      <c r="U18" s="180" t="s">
        <v>77</v>
      </c>
      <c r="W18" s="76"/>
      <c r="X18" s="76"/>
      <c r="Y18" s="144" t="s">
        <v>408</v>
      </c>
      <c r="Z18" s="85" t="s">
        <v>428</v>
      </c>
      <c r="AA18" s="6"/>
      <c r="AB18" s="6"/>
      <c r="AD18" s="2"/>
      <c r="AE18" s="2"/>
      <c r="AF18" s="2"/>
      <c r="AG18" s="2"/>
      <c r="AH18" s="2"/>
      <c r="AI18" s="2"/>
      <c r="AJ18" s="2"/>
      <c r="AK18" s="2"/>
      <c r="AL18" s="2"/>
      <c r="AO18" s="2"/>
      <c r="AP18" s="2"/>
      <c r="AQ18" s="230" t="s">
        <v>1123</v>
      </c>
      <c r="AR18" s="230" t="s">
        <v>1123</v>
      </c>
      <c r="AU18" s="309" t="s">
        <v>1226</v>
      </c>
      <c r="AV18" s="311" t="s">
        <v>1227</v>
      </c>
    </row>
    <row r="19" spans="1:48" ht="15.75" thickTop="1" thickBot="1">
      <c r="B19" s="150" t="s">
        <v>573</v>
      </c>
      <c r="C19" s="149" t="s">
        <v>1064</v>
      </c>
      <c r="D19" s="151" t="s">
        <v>588</v>
      </c>
      <c r="E19" s="220" t="s">
        <v>451</v>
      </c>
      <c r="F19" s="221" t="s">
        <v>436</v>
      </c>
      <c r="H19" s="147" t="s">
        <v>701</v>
      </c>
      <c r="I19" s="39" t="s">
        <v>107</v>
      </c>
      <c r="J19" s="37" t="str">
        <f t="shared" si="0"/>
        <v>122 ミャンマー</v>
      </c>
      <c r="L19" s="131" t="s">
        <v>655</v>
      </c>
      <c r="M19" s="15" t="s">
        <v>58</v>
      </c>
      <c r="N19" s="15" t="str">
        <f t="shared" si="1"/>
        <v xml:space="preserve">50 AUTHORIZATION TO PAY AT SIGHT       </v>
      </c>
      <c r="O19" s="14" t="s">
        <v>37</v>
      </c>
      <c r="P19" s="16" t="s">
        <v>37</v>
      </c>
      <c r="Q19" s="22" t="s">
        <v>38</v>
      </c>
      <c r="R19" s="23" t="s">
        <v>39</v>
      </c>
      <c r="T19" s="177" t="s">
        <v>681</v>
      </c>
      <c r="U19" s="178" t="s">
        <v>23</v>
      </c>
      <c r="Y19" s="145" t="s">
        <v>409</v>
      </c>
      <c r="Z19" s="86" t="s">
        <v>429</v>
      </c>
      <c r="AQ19" s="231" t="s">
        <v>1124</v>
      </c>
      <c r="AR19" s="231" t="s">
        <v>1124</v>
      </c>
      <c r="AU19" s="309" t="s">
        <v>1228</v>
      </c>
      <c r="AV19" s="311" t="s">
        <v>1229</v>
      </c>
    </row>
    <row r="20" spans="1:48" ht="14.25">
      <c r="B20" s="150" t="s">
        <v>488</v>
      </c>
      <c r="C20" s="149" t="s">
        <v>1065</v>
      </c>
      <c r="D20" s="151" t="s">
        <v>537</v>
      </c>
      <c r="E20" s="220" t="s">
        <v>433</v>
      </c>
      <c r="F20" s="223" t="s">
        <v>495</v>
      </c>
      <c r="H20" s="147" t="s">
        <v>702</v>
      </c>
      <c r="I20" s="39" t="s">
        <v>108</v>
      </c>
      <c r="J20" s="38" t="str">
        <f t="shared" si="0"/>
        <v>123 インド</v>
      </c>
      <c r="L20" s="132" t="s">
        <v>656</v>
      </c>
      <c r="M20" s="8" t="s">
        <v>59</v>
      </c>
      <c r="N20" s="8" t="str">
        <f t="shared" si="1"/>
        <v>59 AUTHORIZATION TO PAY OTHER</v>
      </c>
      <c r="O20" s="7" t="s">
        <v>44</v>
      </c>
      <c r="P20" s="9" t="s">
        <v>45</v>
      </c>
      <c r="Q20" s="10" t="s">
        <v>39</v>
      </c>
      <c r="R20" s="11" t="s">
        <v>39</v>
      </c>
      <c r="T20" s="177" t="s">
        <v>682</v>
      </c>
      <c r="U20" s="178" t="s">
        <v>24</v>
      </c>
      <c r="AU20" s="309" t="s">
        <v>1230</v>
      </c>
      <c r="AV20" s="311" t="s">
        <v>1231</v>
      </c>
    </row>
    <row r="21" spans="1:48" ht="15" thickBot="1">
      <c r="B21" s="150" t="s">
        <v>508</v>
      </c>
      <c r="C21" s="149" t="s">
        <v>1066</v>
      </c>
      <c r="D21" s="151" t="s">
        <v>549</v>
      </c>
      <c r="E21" s="220" t="s">
        <v>447</v>
      </c>
      <c r="F21" s="223" t="s">
        <v>496</v>
      </c>
      <c r="H21" s="147" t="s">
        <v>703</v>
      </c>
      <c r="I21" s="39" t="s">
        <v>109</v>
      </c>
      <c r="J21" s="37" t="str">
        <f t="shared" si="0"/>
        <v>124 パキスタン</v>
      </c>
      <c r="L21" s="134" t="s">
        <v>657</v>
      </c>
      <c r="M21" s="67" t="s">
        <v>60</v>
      </c>
      <c r="N21" s="67" t="str">
        <f t="shared" si="1"/>
        <v xml:space="preserve">60 100% ADVANCE PAYMENT  </v>
      </c>
      <c r="O21" s="66" t="s">
        <v>61</v>
      </c>
      <c r="P21" s="68" t="s">
        <v>61</v>
      </c>
      <c r="Q21" s="77" t="s">
        <v>38</v>
      </c>
      <c r="R21" s="78" t="s">
        <v>39</v>
      </c>
      <c r="T21" s="177" t="s">
        <v>654</v>
      </c>
      <c r="U21" s="178" t="s">
        <v>25</v>
      </c>
      <c r="AU21" s="309" t="s">
        <v>1232</v>
      </c>
      <c r="AV21" s="311" t="s">
        <v>1233</v>
      </c>
    </row>
    <row r="22" spans="1:48" ht="15" thickTop="1">
      <c r="B22" s="150" t="s">
        <v>602</v>
      </c>
      <c r="C22" s="149" t="s">
        <v>1067</v>
      </c>
      <c r="D22" s="151" t="s">
        <v>603</v>
      </c>
      <c r="E22" s="220" t="s">
        <v>450</v>
      </c>
      <c r="F22" s="223" t="s">
        <v>499</v>
      </c>
      <c r="H22" s="147" t="s">
        <v>704</v>
      </c>
      <c r="I22" s="39" t="s">
        <v>110</v>
      </c>
      <c r="J22" s="38" t="str">
        <f t="shared" si="0"/>
        <v>125 スリランカ</v>
      </c>
      <c r="L22" s="131" t="s">
        <v>658</v>
      </c>
      <c r="M22" s="15" t="s">
        <v>62</v>
      </c>
      <c r="N22" s="15" t="str">
        <f t="shared" si="1"/>
        <v xml:space="preserve">64 PROGRESS PAYMENT(EQUIPMENT) </v>
      </c>
      <c r="O22" s="14" t="s">
        <v>13</v>
      </c>
      <c r="P22" s="16" t="s">
        <v>13</v>
      </c>
      <c r="Q22" s="79" t="s">
        <v>38</v>
      </c>
      <c r="R22" s="30" t="s">
        <v>39</v>
      </c>
      <c r="T22" s="177" t="s">
        <v>683</v>
      </c>
      <c r="U22" s="178" t="s">
        <v>26</v>
      </c>
      <c r="AU22" s="309" t="s">
        <v>1234</v>
      </c>
      <c r="AV22" s="311" t="s">
        <v>1235</v>
      </c>
    </row>
    <row r="23" spans="1:48" ht="16.899999999999999" customHeight="1" thickBot="1">
      <c r="B23" s="153" t="s">
        <v>580</v>
      </c>
      <c r="C23" s="152" t="s">
        <v>979</v>
      </c>
      <c r="D23" s="153" t="s">
        <v>594</v>
      </c>
      <c r="E23" s="222" t="s">
        <v>507</v>
      </c>
      <c r="F23" s="221" t="s">
        <v>432</v>
      </c>
      <c r="H23" s="147" t="s">
        <v>705</v>
      </c>
      <c r="I23" s="39" t="s">
        <v>111</v>
      </c>
      <c r="J23" s="37" t="str">
        <f t="shared" si="0"/>
        <v>126 モルディブ</v>
      </c>
      <c r="L23" s="133" t="s">
        <v>659</v>
      </c>
      <c r="M23" s="69" t="s">
        <v>90</v>
      </c>
      <c r="N23" s="69" t="str">
        <f t="shared" si="1"/>
        <v xml:space="preserve">65 PROGRESS PAYMENT(SERVICE)    </v>
      </c>
      <c r="O23" s="17" t="s">
        <v>61</v>
      </c>
      <c r="P23" s="19" t="s">
        <v>63</v>
      </c>
      <c r="Q23" s="81" t="s">
        <v>39</v>
      </c>
      <c r="R23" s="82" t="s">
        <v>38</v>
      </c>
      <c r="T23" s="177" t="s">
        <v>663</v>
      </c>
      <c r="U23" s="178" t="s">
        <v>27</v>
      </c>
      <c r="AU23" s="309" t="s">
        <v>1236</v>
      </c>
      <c r="AV23" s="311" t="s">
        <v>1237</v>
      </c>
    </row>
    <row r="24" spans="1:48" ht="15" thickTop="1">
      <c r="B24" s="153" t="s">
        <v>578</v>
      </c>
      <c r="C24" s="152" t="s">
        <v>1068</v>
      </c>
      <c r="D24" s="153" t="s">
        <v>592</v>
      </c>
      <c r="E24" s="222" t="s">
        <v>491</v>
      </c>
      <c r="F24" s="221" t="s">
        <v>441</v>
      </c>
      <c r="H24" s="147" t="s">
        <v>706</v>
      </c>
      <c r="I24" s="39" t="s">
        <v>112</v>
      </c>
      <c r="J24" s="38" t="str">
        <f t="shared" si="0"/>
        <v>127 バングラデシュ</v>
      </c>
      <c r="L24" s="131" t="s">
        <v>660</v>
      </c>
      <c r="M24" s="15" t="s">
        <v>64</v>
      </c>
      <c r="N24" s="15" t="str">
        <f t="shared" si="1"/>
        <v xml:space="preserve">70 RETENTION(EQUIPMENT)   </v>
      </c>
      <c r="O24" s="14" t="s">
        <v>65</v>
      </c>
      <c r="P24" s="16" t="s">
        <v>45</v>
      </c>
      <c r="Q24" s="22" t="s">
        <v>38</v>
      </c>
      <c r="R24" s="23" t="s">
        <v>39</v>
      </c>
      <c r="T24" s="179" t="s">
        <v>684</v>
      </c>
      <c r="U24" s="180" t="s">
        <v>91</v>
      </c>
      <c r="AU24" s="309" t="s">
        <v>1238</v>
      </c>
      <c r="AV24" s="311" t="s">
        <v>1239</v>
      </c>
    </row>
    <row r="25" spans="1:48" ht="15" thickBot="1">
      <c r="B25" s="150" t="s">
        <v>604</v>
      </c>
      <c r="C25" s="149" t="s">
        <v>1069</v>
      </c>
      <c r="D25" s="151" t="s">
        <v>605</v>
      </c>
      <c r="E25" s="220" t="s">
        <v>452</v>
      </c>
      <c r="F25" s="221" t="s">
        <v>1070</v>
      </c>
      <c r="H25" s="147" t="s">
        <v>707</v>
      </c>
      <c r="I25" s="39" t="s">
        <v>113</v>
      </c>
      <c r="J25" s="37" t="str">
        <f t="shared" si="0"/>
        <v>128 東ティモール</v>
      </c>
      <c r="L25" s="133" t="s">
        <v>661</v>
      </c>
      <c r="M25" s="18" t="s">
        <v>66</v>
      </c>
      <c r="N25" s="18" t="str">
        <f t="shared" si="1"/>
        <v xml:space="preserve">71 RETENTION(SERVICE)     </v>
      </c>
      <c r="O25" s="17" t="s">
        <v>67</v>
      </c>
      <c r="P25" s="19" t="s">
        <v>45</v>
      </c>
      <c r="Q25" s="77" t="s">
        <v>39</v>
      </c>
      <c r="R25" s="78" t="s">
        <v>38</v>
      </c>
      <c r="T25" s="179" t="s">
        <v>685</v>
      </c>
      <c r="U25" s="180" t="s">
        <v>73</v>
      </c>
      <c r="AU25" s="309" t="s">
        <v>1240</v>
      </c>
      <c r="AV25" s="311" t="s">
        <v>1241</v>
      </c>
    </row>
    <row r="26" spans="1:48" ht="18" customHeight="1" thickTop="1" thickBot="1">
      <c r="B26" s="150" t="s">
        <v>525</v>
      </c>
      <c r="C26" s="149" t="s">
        <v>1071</v>
      </c>
      <c r="D26" s="151" t="s">
        <v>559</v>
      </c>
      <c r="E26" s="220" t="s">
        <v>442</v>
      </c>
      <c r="F26" s="221" t="s">
        <v>444</v>
      </c>
      <c r="H26" s="147" t="s">
        <v>708</v>
      </c>
      <c r="I26" s="39" t="s">
        <v>114</v>
      </c>
      <c r="J26" s="38" t="str">
        <f t="shared" si="0"/>
        <v>129 マカオ</v>
      </c>
      <c r="L26" s="135" t="s">
        <v>662</v>
      </c>
      <c r="M26" s="20" t="s">
        <v>461</v>
      </c>
      <c r="N26" s="20" t="str">
        <f t="shared" si="1"/>
        <v>73 MILESTONE(SCHEDULED)PAYMENT(MULTIPLE EQUIPMENT)</v>
      </c>
      <c r="O26" s="14" t="s">
        <v>44</v>
      </c>
      <c r="P26" s="16" t="s">
        <v>45</v>
      </c>
      <c r="Q26" s="79" t="s">
        <v>38</v>
      </c>
      <c r="R26" s="30" t="s">
        <v>39</v>
      </c>
      <c r="T26" s="181" t="s">
        <v>672</v>
      </c>
      <c r="U26" s="182" t="s">
        <v>74</v>
      </c>
      <c r="AU26" s="309" t="s">
        <v>1242</v>
      </c>
      <c r="AV26" s="311" t="s">
        <v>1243</v>
      </c>
    </row>
    <row r="27" spans="1:48" ht="17.25" customHeight="1">
      <c r="B27" s="150" t="s">
        <v>490</v>
      </c>
      <c r="C27" s="149" t="s">
        <v>973</v>
      </c>
      <c r="D27" s="151" t="s">
        <v>539</v>
      </c>
      <c r="E27" s="220" t="s">
        <v>439</v>
      </c>
      <c r="F27" s="223" t="s">
        <v>503</v>
      </c>
      <c r="H27" s="147" t="s">
        <v>709</v>
      </c>
      <c r="I27" s="39" t="s">
        <v>115</v>
      </c>
      <c r="J27" s="37" t="str">
        <f t="shared" si="0"/>
        <v>130 アフガニスタン</v>
      </c>
      <c r="L27" s="132" t="s">
        <v>663</v>
      </c>
      <c r="M27" s="70" t="s">
        <v>462</v>
      </c>
      <c r="N27" s="70" t="str">
        <f t="shared" si="1"/>
        <v>75 MILESTONE(SCHEDULED)PAYMENT(ONE-TIME EQUIPMENT)</v>
      </c>
      <c r="O27" s="7" t="s">
        <v>44</v>
      </c>
      <c r="P27" s="9" t="s">
        <v>45</v>
      </c>
      <c r="Q27" s="80" t="s">
        <v>38</v>
      </c>
      <c r="R27" s="11" t="s">
        <v>39</v>
      </c>
      <c r="AU27" s="309" t="s">
        <v>1244</v>
      </c>
      <c r="AV27" s="311" t="s">
        <v>1245</v>
      </c>
    </row>
    <row r="28" spans="1:48" ht="14.25">
      <c r="B28" s="150" t="s">
        <v>489</v>
      </c>
      <c r="C28" s="149" t="s">
        <v>1072</v>
      </c>
      <c r="D28" s="151" t="s">
        <v>538</v>
      </c>
      <c r="E28" s="220" t="s">
        <v>434</v>
      </c>
      <c r="F28" s="221" t="s">
        <v>443</v>
      </c>
      <c r="H28" s="147" t="s">
        <v>710</v>
      </c>
      <c r="I28" s="39" t="s">
        <v>116</v>
      </c>
      <c r="J28" s="38" t="str">
        <f t="shared" si="0"/>
        <v>131 ネパール</v>
      </c>
      <c r="L28" s="132" t="s">
        <v>664</v>
      </c>
      <c r="M28" s="8" t="s">
        <v>68</v>
      </c>
      <c r="N28" s="8" t="str">
        <f t="shared" si="1"/>
        <v xml:space="preserve">76 MILESTONE PAYMENT(SERVICE) </v>
      </c>
      <c r="O28" s="7" t="s">
        <v>61</v>
      </c>
      <c r="P28" s="9" t="s">
        <v>13</v>
      </c>
      <c r="Q28" s="80" t="s">
        <v>39</v>
      </c>
      <c r="R28" s="11" t="s">
        <v>38</v>
      </c>
      <c r="AU28" s="309" t="s">
        <v>1246</v>
      </c>
      <c r="AV28" s="311" t="s">
        <v>1247</v>
      </c>
    </row>
    <row r="29" spans="1:48" ht="14.25">
      <c r="B29" s="150" t="s">
        <v>524</v>
      </c>
      <c r="C29" s="149" t="s">
        <v>972</v>
      </c>
      <c r="D29" s="151" t="s">
        <v>558</v>
      </c>
      <c r="E29" s="220" t="s">
        <v>435</v>
      </c>
      <c r="F29" s="223" t="s">
        <v>505</v>
      </c>
      <c r="H29" s="147" t="s">
        <v>711</v>
      </c>
      <c r="I29" s="39" t="s">
        <v>117</v>
      </c>
      <c r="J29" s="37" t="str">
        <f t="shared" si="0"/>
        <v>132 ブータン</v>
      </c>
      <c r="L29" s="132" t="s">
        <v>665</v>
      </c>
      <c r="M29" s="8" t="s">
        <v>69</v>
      </c>
      <c r="N29" s="8" t="str">
        <f t="shared" si="1"/>
        <v xml:space="preserve">77 SCHEDULED PAYMENT (MULTIPLE SERVICE)  </v>
      </c>
      <c r="O29" s="7" t="s">
        <v>61</v>
      </c>
      <c r="P29" s="9" t="s">
        <v>45</v>
      </c>
      <c r="Q29" s="80" t="s">
        <v>39</v>
      </c>
      <c r="R29" s="11" t="s">
        <v>38</v>
      </c>
      <c r="AU29" s="309" t="s">
        <v>1248</v>
      </c>
      <c r="AV29" s="311" t="s">
        <v>1249</v>
      </c>
    </row>
    <row r="30" spans="1:48" ht="15" thickBot="1">
      <c r="B30" s="153" t="s">
        <v>509</v>
      </c>
      <c r="C30" s="152" t="s">
        <v>974</v>
      </c>
      <c r="D30" s="153" t="s">
        <v>550</v>
      </c>
      <c r="E30" s="222" t="s">
        <v>510</v>
      </c>
      <c r="F30" s="223" t="s">
        <v>507</v>
      </c>
      <c r="H30" s="147" t="s">
        <v>712</v>
      </c>
      <c r="I30" s="39" t="s">
        <v>118</v>
      </c>
      <c r="J30" s="38" t="str">
        <f t="shared" si="0"/>
        <v>133 イラン</v>
      </c>
      <c r="L30" s="133" t="s">
        <v>666</v>
      </c>
      <c r="M30" s="18" t="s">
        <v>70</v>
      </c>
      <c r="N30" s="18" t="str">
        <f t="shared" si="1"/>
        <v xml:space="preserve">78 SCHEDULED PAYMENT (ONE-TIME SERVICE) </v>
      </c>
      <c r="O30" s="17" t="s">
        <v>61</v>
      </c>
      <c r="P30" s="19" t="s">
        <v>45</v>
      </c>
      <c r="Q30" s="81" t="s">
        <v>39</v>
      </c>
      <c r="R30" s="82" t="s">
        <v>38</v>
      </c>
      <c r="AU30" s="309" t="s">
        <v>1250</v>
      </c>
      <c r="AV30" s="311" t="s">
        <v>1251</v>
      </c>
    </row>
    <row r="31" spans="1:48" ht="18" customHeight="1" thickTop="1" thickBot="1">
      <c r="B31" s="150" t="s">
        <v>526</v>
      </c>
      <c r="C31" s="149" t="s">
        <v>976</v>
      </c>
      <c r="D31" s="151" t="s">
        <v>560</v>
      </c>
      <c r="E31" s="220" t="s">
        <v>448</v>
      </c>
      <c r="F31" s="221" t="s">
        <v>447</v>
      </c>
      <c r="H31" s="147" t="s">
        <v>713</v>
      </c>
      <c r="I31" s="39" t="s">
        <v>119</v>
      </c>
      <c r="J31" s="37" t="str">
        <f t="shared" si="0"/>
        <v>134 イラク</v>
      </c>
      <c r="L31" s="136" t="s">
        <v>667</v>
      </c>
      <c r="M31" s="72" t="s">
        <v>88</v>
      </c>
      <c r="N31" s="72" t="str">
        <f t="shared" si="1"/>
        <v>80 EQUAL PAYMENT OF PRINCIPAL OVER ONE YEAR</v>
      </c>
      <c r="O31" s="71" t="s">
        <v>89</v>
      </c>
      <c r="P31" s="73" t="s">
        <v>45</v>
      </c>
      <c r="Q31" s="83" t="s">
        <v>38</v>
      </c>
      <c r="R31" s="84" t="s">
        <v>39</v>
      </c>
      <c r="AU31" s="309" t="s">
        <v>1252</v>
      </c>
      <c r="AV31" s="311" t="s">
        <v>1253</v>
      </c>
    </row>
    <row r="32" spans="1:48" ht="18" customHeight="1" thickTop="1" thickBot="1">
      <c r="B32" s="153" t="s">
        <v>528</v>
      </c>
      <c r="C32" s="152" t="s">
        <v>975</v>
      </c>
      <c r="D32" s="153" t="s">
        <v>561</v>
      </c>
      <c r="E32" s="222" t="s">
        <v>529</v>
      </c>
      <c r="F32" s="221" t="s">
        <v>450</v>
      </c>
      <c r="H32" s="147" t="s">
        <v>714</v>
      </c>
      <c r="I32" s="39" t="s">
        <v>120</v>
      </c>
      <c r="J32" s="38" t="str">
        <f t="shared" si="0"/>
        <v>135 バーレーン</v>
      </c>
      <c r="L32" s="132" t="s">
        <v>668</v>
      </c>
      <c r="M32" s="74" t="s">
        <v>78</v>
      </c>
      <c r="N32" s="72" t="str">
        <f t="shared" si="1"/>
        <v>81 EQUAL PAYMENT OF PRINCIPAL OVER ONE YEAR（SHIPPING　BASIS）</v>
      </c>
      <c r="O32" s="29" t="s">
        <v>83</v>
      </c>
      <c r="P32" s="30" t="s">
        <v>84</v>
      </c>
      <c r="Q32" s="31" t="s">
        <v>85</v>
      </c>
      <c r="R32" s="23" t="s">
        <v>86</v>
      </c>
      <c r="AU32" s="309" t="s">
        <v>1254</v>
      </c>
      <c r="AV32" s="311" t="s">
        <v>1255</v>
      </c>
    </row>
    <row r="33" spans="2:48" ht="15" thickTop="1">
      <c r="B33" s="150" t="s">
        <v>583</v>
      </c>
      <c r="C33" s="149" t="s">
        <v>1073</v>
      </c>
      <c r="D33" s="151" t="s">
        <v>598</v>
      </c>
      <c r="E33" s="220" t="s">
        <v>456</v>
      </c>
      <c r="F33" s="223" t="s">
        <v>510</v>
      </c>
      <c r="H33" s="147" t="s">
        <v>715</v>
      </c>
      <c r="I33" s="39" t="s">
        <v>121</v>
      </c>
      <c r="J33" s="37" t="str">
        <f t="shared" si="0"/>
        <v>136 （旧）イエメン</v>
      </c>
      <c r="L33" s="132" t="s">
        <v>669</v>
      </c>
      <c r="M33" s="26" t="s">
        <v>79</v>
      </c>
      <c r="N33" s="15" t="str">
        <f>L33&amp;" "&amp;M33</f>
        <v xml:space="preserve">88 LOCAL PAYMENT (SERVICE)  </v>
      </c>
      <c r="O33" s="14" t="s">
        <v>61</v>
      </c>
      <c r="P33" s="16" t="s">
        <v>13</v>
      </c>
      <c r="Q33" s="10" t="s">
        <v>39</v>
      </c>
      <c r="R33" s="11" t="s">
        <v>38</v>
      </c>
      <c r="AU33" s="309" t="s">
        <v>1256</v>
      </c>
      <c r="AV33" s="311" t="s">
        <v>1257</v>
      </c>
    </row>
    <row r="34" spans="2:48" ht="14.25">
      <c r="B34" s="153" t="s">
        <v>616</v>
      </c>
      <c r="C34" s="152" t="s">
        <v>1074</v>
      </c>
      <c r="D34" s="153" t="s">
        <v>617</v>
      </c>
      <c r="E34" s="222" t="s">
        <v>527</v>
      </c>
      <c r="F34" s="223" t="s">
        <v>511</v>
      </c>
      <c r="H34" s="147" t="s">
        <v>716</v>
      </c>
      <c r="I34" s="39" t="s">
        <v>122</v>
      </c>
      <c r="J34" s="38" t="str">
        <f t="shared" si="0"/>
        <v>137 サウジアラビア</v>
      </c>
      <c r="L34" s="132" t="s">
        <v>670</v>
      </c>
      <c r="M34" s="26" t="s">
        <v>80</v>
      </c>
      <c r="N34" s="8" t="str">
        <f>L34&amp;" "&amp;M34</f>
        <v xml:space="preserve">89 LOCAL PAYMENT(EQUIPMENT)   </v>
      </c>
      <c r="O34" s="7" t="s">
        <v>13</v>
      </c>
      <c r="P34" s="9" t="s">
        <v>13</v>
      </c>
      <c r="Q34" s="10" t="s">
        <v>38</v>
      </c>
      <c r="R34" s="11" t="s">
        <v>39</v>
      </c>
      <c r="AU34" s="309" t="s">
        <v>1258</v>
      </c>
      <c r="AV34" s="311" t="s">
        <v>1259</v>
      </c>
    </row>
    <row r="35" spans="2:48" ht="14.25">
      <c r="B35" s="150" t="s">
        <v>494</v>
      </c>
      <c r="C35" s="149" t="s">
        <v>1075</v>
      </c>
      <c r="D35" s="151" t="s">
        <v>541</v>
      </c>
      <c r="E35" s="220" t="s">
        <v>436</v>
      </c>
      <c r="F35" s="223" t="s">
        <v>512</v>
      </c>
      <c r="H35" s="147" t="s">
        <v>717</v>
      </c>
      <c r="I35" s="39" t="s">
        <v>123</v>
      </c>
      <c r="J35" s="37" t="str">
        <f t="shared" si="0"/>
        <v>138 クウェート</v>
      </c>
      <c r="L35" s="132" t="s">
        <v>671</v>
      </c>
      <c r="M35" s="26" t="s">
        <v>81</v>
      </c>
      <c r="N35" s="8" t="str">
        <f>L35&amp;" "&amp;M35</f>
        <v xml:space="preserve">98 SETTLEMENT OTHER (SERVICE) </v>
      </c>
      <c r="O35" s="7" t="s">
        <v>61</v>
      </c>
      <c r="P35" s="9" t="s">
        <v>45</v>
      </c>
      <c r="Q35" s="10" t="s">
        <v>39</v>
      </c>
      <c r="R35" s="11" t="s">
        <v>38</v>
      </c>
      <c r="AU35" s="309" t="s">
        <v>1260</v>
      </c>
      <c r="AV35" s="311" t="s">
        <v>1261</v>
      </c>
    </row>
    <row r="36" spans="2:48" ht="15" thickBot="1">
      <c r="B36" s="153" t="s">
        <v>492</v>
      </c>
      <c r="C36" s="152" t="s">
        <v>1076</v>
      </c>
      <c r="D36" s="153" t="s">
        <v>540</v>
      </c>
      <c r="E36" s="222" t="s">
        <v>493</v>
      </c>
      <c r="F36" s="221" t="s">
        <v>455</v>
      </c>
      <c r="H36" s="147" t="s">
        <v>718</v>
      </c>
      <c r="I36" s="39" t="s">
        <v>124</v>
      </c>
      <c r="J36" s="38" t="str">
        <f t="shared" si="0"/>
        <v>140 カタール</v>
      </c>
      <c r="L36" s="137" t="s">
        <v>672</v>
      </c>
      <c r="M36" s="28" t="s">
        <v>82</v>
      </c>
      <c r="N36" s="75" t="str">
        <f>L36&amp;" "&amp;M36</f>
        <v xml:space="preserve">99 SETTLEMENT OTHER (EQUIPMENT) </v>
      </c>
      <c r="O36" s="27" t="s">
        <v>44</v>
      </c>
      <c r="P36" s="32" t="s">
        <v>45</v>
      </c>
      <c r="Q36" s="33" t="s">
        <v>38</v>
      </c>
      <c r="R36" s="34" t="s">
        <v>39</v>
      </c>
      <c r="AU36" s="309" t="s">
        <v>1262</v>
      </c>
      <c r="AV36" s="311" t="s">
        <v>1263</v>
      </c>
    </row>
    <row r="37" spans="2:48" ht="14.25">
      <c r="B37" s="150" t="s">
        <v>1077</v>
      </c>
      <c r="C37" s="149" t="s">
        <v>1078</v>
      </c>
      <c r="D37" s="151" t="s">
        <v>968</v>
      </c>
      <c r="E37" s="220" t="s">
        <v>1079</v>
      </c>
      <c r="F37" s="221" t="s">
        <v>514</v>
      </c>
      <c r="H37" s="147" t="s">
        <v>719</v>
      </c>
      <c r="I37" s="39" t="s">
        <v>125</v>
      </c>
      <c r="J37" s="37" t="str">
        <f t="shared" si="0"/>
        <v>141 オマーン</v>
      </c>
      <c r="AU37" s="309" t="s">
        <v>1264</v>
      </c>
      <c r="AV37" s="311" t="s">
        <v>1265</v>
      </c>
    </row>
    <row r="38" spans="2:48" ht="14.25">
      <c r="B38" s="153" t="s">
        <v>606</v>
      </c>
      <c r="C38" s="152" t="s">
        <v>1080</v>
      </c>
      <c r="D38" s="153" t="s">
        <v>607</v>
      </c>
      <c r="E38" s="222" t="s">
        <v>969</v>
      </c>
      <c r="F38" s="223" t="s">
        <v>515</v>
      </c>
      <c r="H38" s="147" t="s">
        <v>720</v>
      </c>
      <c r="I38" s="39" t="s">
        <v>126</v>
      </c>
      <c r="J38" s="38" t="str">
        <f t="shared" si="0"/>
        <v>143 イスラエル</v>
      </c>
      <c r="AU38" s="309" t="s">
        <v>1266</v>
      </c>
      <c r="AV38" s="311" t="s">
        <v>1267</v>
      </c>
    </row>
    <row r="39" spans="2:48" ht="14.25">
      <c r="B39" s="153" t="s">
        <v>612</v>
      </c>
      <c r="C39" s="152" t="s">
        <v>1081</v>
      </c>
      <c r="D39" s="153" t="s">
        <v>613</v>
      </c>
      <c r="E39" s="222" t="s">
        <v>515</v>
      </c>
      <c r="F39" s="223" t="s">
        <v>517</v>
      </c>
      <c r="H39" s="147" t="s">
        <v>721</v>
      </c>
      <c r="I39" s="39" t="s">
        <v>127</v>
      </c>
      <c r="J39" s="37" t="str">
        <f t="shared" si="0"/>
        <v>144 ヨルダン</v>
      </c>
      <c r="AU39" s="309" t="s">
        <v>1268</v>
      </c>
      <c r="AV39" s="311" t="s">
        <v>1269</v>
      </c>
    </row>
    <row r="40" spans="2:48" ht="14.25">
      <c r="B40" s="150" t="s">
        <v>519</v>
      </c>
      <c r="C40" s="149" t="s">
        <v>1082</v>
      </c>
      <c r="D40" s="151" t="s">
        <v>554</v>
      </c>
      <c r="E40" s="220" t="s">
        <v>440</v>
      </c>
      <c r="F40" s="221" t="s">
        <v>437</v>
      </c>
      <c r="H40" s="147" t="s">
        <v>722</v>
      </c>
      <c r="I40" s="39" t="s">
        <v>128</v>
      </c>
      <c r="J40" s="38" t="str">
        <f t="shared" si="0"/>
        <v>145 シリア</v>
      </c>
      <c r="AU40" s="309" t="s">
        <v>1270</v>
      </c>
      <c r="AV40" s="311" t="s">
        <v>1271</v>
      </c>
    </row>
    <row r="41" spans="2:48" ht="14.25">
      <c r="B41" s="150" t="s">
        <v>518</v>
      </c>
      <c r="C41" s="149" t="s">
        <v>1083</v>
      </c>
      <c r="D41" s="151" t="s">
        <v>553</v>
      </c>
      <c r="E41" s="220" t="s">
        <v>437</v>
      </c>
      <c r="F41" s="221" t="s">
        <v>440</v>
      </c>
      <c r="H41" s="147" t="s">
        <v>723</v>
      </c>
      <c r="I41" s="39" t="s">
        <v>129</v>
      </c>
      <c r="J41" s="37" t="str">
        <f t="shared" si="0"/>
        <v>146 レバノン</v>
      </c>
      <c r="AU41" s="309" t="s">
        <v>1272</v>
      </c>
      <c r="AV41" s="311" t="s">
        <v>1273</v>
      </c>
    </row>
    <row r="42" spans="2:48" ht="14.25">
      <c r="B42" s="150" t="s">
        <v>521</v>
      </c>
      <c r="C42" s="149" t="s">
        <v>1084</v>
      </c>
      <c r="D42" s="151" t="s">
        <v>556</v>
      </c>
      <c r="E42" s="220" t="s">
        <v>445</v>
      </c>
      <c r="F42" s="221" t="s">
        <v>446</v>
      </c>
      <c r="H42" s="147" t="s">
        <v>724</v>
      </c>
      <c r="I42" s="39" t="s">
        <v>130</v>
      </c>
      <c r="J42" s="38" t="str">
        <f t="shared" si="0"/>
        <v>147 アラブ首長国連邦</v>
      </c>
      <c r="AU42" s="309" t="s">
        <v>1274</v>
      </c>
      <c r="AV42" s="311" t="s">
        <v>1275</v>
      </c>
    </row>
    <row r="43" spans="2:48" ht="14.25">
      <c r="B43" s="153" t="s">
        <v>600</v>
      </c>
      <c r="C43" s="152" t="s">
        <v>1085</v>
      </c>
      <c r="D43" s="153" t="s">
        <v>601</v>
      </c>
      <c r="E43" s="222" t="s">
        <v>486</v>
      </c>
      <c r="F43" s="221" t="s">
        <v>445</v>
      </c>
      <c r="H43" s="147" t="s">
        <v>725</v>
      </c>
      <c r="I43" s="39" t="s">
        <v>131</v>
      </c>
      <c r="J43" s="37" t="str">
        <f t="shared" si="0"/>
        <v>148 ガザ・エリコ</v>
      </c>
      <c r="AU43" s="309" t="s">
        <v>1276</v>
      </c>
      <c r="AV43" s="311" t="s">
        <v>1277</v>
      </c>
    </row>
    <row r="44" spans="2:48" ht="14.25">
      <c r="B44" s="150" t="s">
        <v>966</v>
      </c>
      <c r="C44" s="149" t="s">
        <v>1086</v>
      </c>
      <c r="D44" s="151" t="s">
        <v>967</v>
      </c>
      <c r="E44" s="220" t="s">
        <v>1070</v>
      </c>
      <c r="F44" s="221" t="s">
        <v>457</v>
      </c>
      <c r="H44" s="147" t="s">
        <v>726</v>
      </c>
      <c r="I44" s="39" t="s">
        <v>132</v>
      </c>
      <c r="J44" s="38" t="str">
        <f t="shared" si="0"/>
        <v>149 イエメン</v>
      </c>
      <c r="AU44" s="309" t="s">
        <v>1278</v>
      </c>
      <c r="AV44" s="311" t="s">
        <v>1279</v>
      </c>
    </row>
    <row r="45" spans="2:48" ht="14.25">
      <c r="B45" s="153" t="s">
        <v>484</v>
      </c>
      <c r="C45" s="152" t="s">
        <v>1087</v>
      </c>
      <c r="D45" s="153" t="s">
        <v>536</v>
      </c>
      <c r="E45" s="222" t="s">
        <v>485</v>
      </c>
      <c r="F45" s="223" t="s">
        <v>523</v>
      </c>
      <c r="H45" s="147" t="s">
        <v>727</v>
      </c>
      <c r="I45" s="39" t="s">
        <v>133</v>
      </c>
      <c r="J45" s="37" t="str">
        <f t="shared" si="0"/>
        <v>150 アゼルバイジャン</v>
      </c>
      <c r="AU45" s="309" t="s">
        <v>1280</v>
      </c>
      <c r="AV45" s="311" t="s">
        <v>1281</v>
      </c>
    </row>
    <row r="46" spans="2:48" ht="14.25">
      <c r="B46" s="150" t="s">
        <v>520</v>
      </c>
      <c r="C46" s="149" t="s">
        <v>1088</v>
      </c>
      <c r="D46" s="151" t="s">
        <v>555</v>
      </c>
      <c r="E46" s="220" t="s">
        <v>446</v>
      </c>
      <c r="F46" s="221" t="s">
        <v>451</v>
      </c>
      <c r="H46" s="147" t="s">
        <v>728</v>
      </c>
      <c r="I46" s="39" t="s">
        <v>134</v>
      </c>
      <c r="J46" s="38" t="str">
        <f t="shared" si="0"/>
        <v>151 アルメニア</v>
      </c>
      <c r="AU46" s="309" t="s">
        <v>1282</v>
      </c>
      <c r="AV46" s="311" t="s">
        <v>1283</v>
      </c>
    </row>
    <row r="47" spans="2:48" ht="14.25">
      <c r="B47" s="153" t="s">
        <v>577</v>
      </c>
      <c r="C47" s="152" t="s">
        <v>1089</v>
      </c>
      <c r="D47" s="153" t="s">
        <v>591</v>
      </c>
      <c r="E47" s="222" t="s">
        <v>487</v>
      </c>
      <c r="F47" s="221" t="s">
        <v>449</v>
      </c>
      <c r="H47" s="147" t="s">
        <v>729</v>
      </c>
      <c r="I47" s="39" t="s">
        <v>135</v>
      </c>
      <c r="J47" s="37" t="str">
        <f t="shared" si="0"/>
        <v>152 ウズベキスタン</v>
      </c>
      <c r="AU47" s="309" t="s">
        <v>1284</v>
      </c>
      <c r="AV47" s="311" t="s">
        <v>1285</v>
      </c>
    </row>
    <row r="48" spans="2:48" ht="14.25">
      <c r="B48" s="153" t="s">
        <v>498</v>
      </c>
      <c r="C48" s="152" t="s">
        <v>1090</v>
      </c>
      <c r="D48" s="153" t="s">
        <v>543</v>
      </c>
      <c r="E48" s="222" t="s">
        <v>499</v>
      </c>
      <c r="F48" s="221" t="s">
        <v>452</v>
      </c>
      <c r="H48" s="147" t="s">
        <v>730</v>
      </c>
      <c r="I48" s="39" t="s">
        <v>564</v>
      </c>
      <c r="J48" s="38" t="str">
        <f t="shared" si="0"/>
        <v>153 カザフスタン</v>
      </c>
      <c r="AU48" s="309" t="s">
        <v>1286</v>
      </c>
      <c r="AV48" s="311" t="s">
        <v>1287</v>
      </c>
    </row>
    <row r="49" spans="2:48" ht="14.25">
      <c r="B49" s="153" t="s">
        <v>531</v>
      </c>
      <c r="C49" s="152" t="s">
        <v>1091</v>
      </c>
      <c r="D49" s="153" t="s">
        <v>563</v>
      </c>
      <c r="E49" s="222" t="s">
        <v>532</v>
      </c>
      <c r="F49" s="221" t="s">
        <v>435</v>
      </c>
      <c r="H49" s="147" t="s">
        <v>731</v>
      </c>
      <c r="I49" s="39" t="s">
        <v>566</v>
      </c>
      <c r="J49" s="37" t="str">
        <f t="shared" si="0"/>
        <v>154 キルギス</v>
      </c>
      <c r="AU49" s="309" t="s">
        <v>1288</v>
      </c>
      <c r="AV49" s="311" t="s">
        <v>1289</v>
      </c>
    </row>
    <row r="50" spans="2:48" ht="14.25">
      <c r="B50" s="153" t="s">
        <v>608</v>
      </c>
      <c r="C50" s="152" t="s">
        <v>1092</v>
      </c>
      <c r="D50" s="153" t="s">
        <v>609</v>
      </c>
      <c r="E50" s="222" t="s">
        <v>530</v>
      </c>
      <c r="F50" s="221" t="s">
        <v>442</v>
      </c>
      <c r="H50" s="147" t="s">
        <v>732</v>
      </c>
      <c r="I50" s="39" t="s">
        <v>565</v>
      </c>
      <c r="J50" s="38" t="str">
        <f t="shared" si="0"/>
        <v>155 タジキスタン</v>
      </c>
      <c r="AU50" s="309" t="s">
        <v>1290</v>
      </c>
      <c r="AV50" s="311" t="s">
        <v>1291</v>
      </c>
    </row>
    <row r="51" spans="2:48" ht="14.25">
      <c r="B51" s="150" t="s">
        <v>584</v>
      </c>
      <c r="C51" s="149" t="s">
        <v>1093</v>
      </c>
      <c r="D51" s="151" t="s">
        <v>599</v>
      </c>
      <c r="E51" s="220" t="s">
        <v>457</v>
      </c>
      <c r="F51" s="221" t="s">
        <v>448</v>
      </c>
      <c r="H51" s="147" t="s">
        <v>733</v>
      </c>
      <c r="I51" s="39" t="s">
        <v>136</v>
      </c>
      <c r="J51" s="37" t="str">
        <f t="shared" si="0"/>
        <v>156 トルクメニスタン</v>
      </c>
      <c r="AU51" s="309" t="s">
        <v>1292</v>
      </c>
      <c r="AV51" s="311" t="s">
        <v>1293</v>
      </c>
    </row>
    <row r="52" spans="2:48" ht="14.25">
      <c r="B52" s="153" t="s">
        <v>522</v>
      </c>
      <c r="C52" s="152" t="s">
        <v>1094</v>
      </c>
      <c r="D52" s="153" t="s">
        <v>557</v>
      </c>
      <c r="E52" s="222" t="s">
        <v>523</v>
      </c>
      <c r="F52" s="223" t="s">
        <v>527</v>
      </c>
      <c r="H52" s="147" t="s">
        <v>734</v>
      </c>
      <c r="I52" s="39" t="s">
        <v>137</v>
      </c>
      <c r="J52" s="38" t="str">
        <f t="shared" si="0"/>
        <v>157 ジョージア</v>
      </c>
      <c r="AU52" s="309" t="s">
        <v>1294</v>
      </c>
      <c r="AV52" s="311" t="s">
        <v>1295</v>
      </c>
    </row>
    <row r="53" spans="2:48" ht="14.25">
      <c r="B53" s="150" t="s">
        <v>501</v>
      </c>
      <c r="C53" s="149" t="s">
        <v>1095</v>
      </c>
      <c r="D53" s="151" t="s">
        <v>545</v>
      </c>
      <c r="E53" s="220" t="s">
        <v>441</v>
      </c>
      <c r="F53" s="221" t="s">
        <v>1079</v>
      </c>
      <c r="H53" s="147" t="s">
        <v>735</v>
      </c>
      <c r="I53" s="39" t="s">
        <v>138</v>
      </c>
      <c r="J53" s="37" t="str">
        <f t="shared" si="0"/>
        <v>158 西岸・ガザ（パレスチ</v>
      </c>
      <c r="AU53" s="309" t="s">
        <v>1296</v>
      </c>
      <c r="AV53" s="311" t="s">
        <v>1297</v>
      </c>
    </row>
    <row r="54" spans="2:48" ht="14.25">
      <c r="B54" s="150" t="s">
        <v>513</v>
      </c>
      <c r="C54" s="149" t="s">
        <v>1096</v>
      </c>
      <c r="D54" s="151" t="s">
        <v>551</v>
      </c>
      <c r="E54" s="220" t="s">
        <v>514</v>
      </c>
      <c r="F54" s="223" t="s">
        <v>969</v>
      </c>
      <c r="H54" s="147" t="s">
        <v>736</v>
      </c>
      <c r="I54" s="39" t="s">
        <v>139</v>
      </c>
      <c r="J54" s="38" t="str">
        <f t="shared" si="0"/>
        <v>192 日本</v>
      </c>
      <c r="AU54" s="309" t="s">
        <v>1298</v>
      </c>
      <c r="AV54" s="311" t="s">
        <v>1299</v>
      </c>
    </row>
    <row r="55" spans="2:48" ht="14.25">
      <c r="B55" s="150" t="s">
        <v>614</v>
      </c>
      <c r="C55" s="149" t="s">
        <v>1097</v>
      </c>
      <c r="D55" s="151" t="s">
        <v>615</v>
      </c>
      <c r="E55" s="220" t="s">
        <v>454</v>
      </c>
      <c r="F55" s="223" t="s">
        <v>529</v>
      </c>
      <c r="H55" s="147" t="s">
        <v>737</v>
      </c>
      <c r="I55" s="39" t="s">
        <v>140</v>
      </c>
      <c r="J55" s="37" t="str">
        <f t="shared" si="0"/>
        <v>193 サウジアラビア・クウ</v>
      </c>
      <c r="AU55" s="309" t="s">
        <v>1300</v>
      </c>
      <c r="AV55" s="311" t="s">
        <v>1301</v>
      </c>
    </row>
    <row r="56" spans="2:48" ht="14.25">
      <c r="B56" s="150" t="s">
        <v>576</v>
      </c>
      <c r="C56" s="149" t="s">
        <v>1098</v>
      </c>
      <c r="D56" s="151" t="s">
        <v>597</v>
      </c>
      <c r="E56" s="220" t="s">
        <v>455</v>
      </c>
      <c r="F56" s="223" t="s">
        <v>530</v>
      </c>
      <c r="H56" s="147" t="s">
        <v>738</v>
      </c>
      <c r="I56" s="39" t="s">
        <v>141</v>
      </c>
      <c r="J56" s="38" t="str">
        <f t="shared" si="0"/>
        <v>199 キプロス（船舶）</v>
      </c>
      <c r="AU56" s="309" t="s">
        <v>1302</v>
      </c>
      <c r="AV56" s="311" t="s">
        <v>1303</v>
      </c>
    </row>
    <row r="57" spans="2:48" ht="14.25">
      <c r="B57" s="153" t="s">
        <v>582</v>
      </c>
      <c r="C57" s="152" t="s">
        <v>1099</v>
      </c>
      <c r="D57" s="153" t="s">
        <v>596</v>
      </c>
      <c r="E57" s="222" t="s">
        <v>512</v>
      </c>
      <c r="F57" s="223" t="s">
        <v>532</v>
      </c>
      <c r="H57" s="147" t="s">
        <v>739</v>
      </c>
      <c r="I57" s="39" t="s">
        <v>142</v>
      </c>
      <c r="J57" s="37" t="str">
        <f t="shared" si="0"/>
        <v>201 アイスランド</v>
      </c>
      <c r="AU57" s="309" t="s">
        <v>1304</v>
      </c>
      <c r="AV57" s="311" t="s">
        <v>1305</v>
      </c>
    </row>
    <row r="58" spans="2:48" ht="14.25">
      <c r="B58" s="153" t="s">
        <v>581</v>
      </c>
      <c r="C58" s="152" t="s">
        <v>980</v>
      </c>
      <c r="D58" s="153" t="s">
        <v>595</v>
      </c>
      <c r="E58" s="222" t="s">
        <v>511</v>
      </c>
      <c r="F58" s="223" t="s">
        <v>533</v>
      </c>
      <c r="H58" s="147" t="s">
        <v>740</v>
      </c>
      <c r="I58" s="39" t="s">
        <v>143</v>
      </c>
      <c r="J58" s="38" t="str">
        <f t="shared" si="0"/>
        <v>202 ノルウェー</v>
      </c>
      <c r="AU58" s="309" t="s">
        <v>1306</v>
      </c>
      <c r="AV58" s="311" t="s">
        <v>1307</v>
      </c>
    </row>
    <row r="59" spans="2:48" ht="14.25">
      <c r="B59" s="150" t="s">
        <v>571</v>
      </c>
      <c r="C59" s="149" t="s">
        <v>1100</v>
      </c>
      <c r="D59" s="151" t="s">
        <v>586</v>
      </c>
      <c r="E59" s="220" t="s">
        <v>449</v>
      </c>
      <c r="F59" s="221" t="s">
        <v>454</v>
      </c>
      <c r="H59" s="147" t="s">
        <v>741</v>
      </c>
      <c r="I59" s="39" t="s">
        <v>144</v>
      </c>
      <c r="J59" s="37" t="str">
        <f t="shared" si="0"/>
        <v>203 スウェーデン</v>
      </c>
      <c r="AU59" s="309" t="s">
        <v>1308</v>
      </c>
      <c r="AV59" s="311" t="s">
        <v>1309</v>
      </c>
    </row>
    <row r="60" spans="2:48" ht="15" thickBot="1">
      <c r="B60" s="224" t="s">
        <v>1101</v>
      </c>
      <c r="C60" s="225" t="s">
        <v>1102</v>
      </c>
      <c r="D60" s="226" t="s">
        <v>1103</v>
      </c>
      <c r="E60" s="227" t="s">
        <v>417</v>
      </c>
      <c r="F60" s="228" t="s">
        <v>417</v>
      </c>
      <c r="H60" s="147" t="s">
        <v>742</v>
      </c>
      <c r="I60" s="39" t="s">
        <v>145</v>
      </c>
      <c r="J60" s="38" t="str">
        <f t="shared" si="0"/>
        <v>204 デンマーク</v>
      </c>
      <c r="AU60" s="309" t="s">
        <v>1310</v>
      </c>
      <c r="AV60" s="311" t="s">
        <v>1311</v>
      </c>
    </row>
    <row r="61" spans="2:48" ht="14.25">
      <c r="H61" s="147" t="s">
        <v>743</v>
      </c>
      <c r="I61" s="39" t="s">
        <v>146</v>
      </c>
      <c r="J61" s="37" t="str">
        <f t="shared" si="0"/>
        <v>205 英国</v>
      </c>
      <c r="AU61" s="309" t="s">
        <v>1312</v>
      </c>
      <c r="AV61" s="311" t="s">
        <v>1313</v>
      </c>
    </row>
    <row r="62" spans="2:48" ht="14.25">
      <c r="H62" s="147" t="s">
        <v>744</v>
      </c>
      <c r="I62" s="39" t="s">
        <v>147</v>
      </c>
      <c r="J62" s="38" t="str">
        <f t="shared" si="0"/>
        <v>206 アイルランド</v>
      </c>
      <c r="AU62" s="309" t="s">
        <v>1314</v>
      </c>
      <c r="AV62" s="311" t="s">
        <v>1315</v>
      </c>
    </row>
    <row r="63" spans="2:48" ht="15" thickBot="1">
      <c r="H63" s="147" t="s">
        <v>745</v>
      </c>
      <c r="I63" s="39" t="s">
        <v>148</v>
      </c>
      <c r="J63" s="37" t="str">
        <f t="shared" si="0"/>
        <v>207 オランダ</v>
      </c>
      <c r="AU63" s="312" t="s">
        <v>1316</v>
      </c>
      <c r="AV63" s="313" t="s">
        <v>1317</v>
      </c>
    </row>
    <row r="64" spans="2:48">
      <c r="H64" s="147" t="s">
        <v>746</v>
      </c>
      <c r="I64" s="39" t="s">
        <v>149</v>
      </c>
      <c r="J64" s="38" t="str">
        <f t="shared" si="0"/>
        <v>208 ベルギー</v>
      </c>
    </row>
    <row r="65" spans="8:10">
      <c r="H65" s="147" t="s">
        <v>747</v>
      </c>
      <c r="I65" s="39" t="s">
        <v>150</v>
      </c>
      <c r="J65" s="37" t="str">
        <f t="shared" si="0"/>
        <v>209 ルクセンブルク</v>
      </c>
    </row>
    <row r="66" spans="8:10">
      <c r="H66" s="147" t="s">
        <v>748</v>
      </c>
      <c r="I66" s="39" t="s">
        <v>151</v>
      </c>
      <c r="J66" s="38" t="str">
        <f t="shared" si="0"/>
        <v>210 フランス</v>
      </c>
    </row>
    <row r="67" spans="8:10">
      <c r="H67" s="147" t="s">
        <v>749</v>
      </c>
      <c r="I67" s="39" t="s">
        <v>152</v>
      </c>
      <c r="J67" s="37" t="str">
        <f t="shared" si="0"/>
        <v>211 モナコ</v>
      </c>
    </row>
    <row r="68" spans="8:10">
      <c r="H68" s="147" t="s">
        <v>750</v>
      </c>
      <c r="I68" s="39" t="s">
        <v>153</v>
      </c>
      <c r="J68" s="38" t="str">
        <f t="shared" si="0"/>
        <v>212 アンドラ</v>
      </c>
    </row>
    <row r="69" spans="8:10">
      <c r="H69" s="147" t="s">
        <v>751</v>
      </c>
      <c r="I69" s="39" t="s">
        <v>154</v>
      </c>
      <c r="J69" s="37" t="str">
        <f t="shared" ref="J69:J132" si="2">H69&amp;" "&amp;I69</f>
        <v>213 ドイツ</v>
      </c>
    </row>
    <row r="70" spans="8:10">
      <c r="H70" s="147" t="s">
        <v>752</v>
      </c>
      <c r="I70" s="39" t="s">
        <v>155</v>
      </c>
      <c r="J70" s="38" t="str">
        <f t="shared" si="2"/>
        <v>214 （旧）東ドイツ</v>
      </c>
    </row>
    <row r="71" spans="8:10">
      <c r="H71" s="147" t="s">
        <v>753</v>
      </c>
      <c r="I71" s="39" t="s">
        <v>156</v>
      </c>
      <c r="J71" s="37" t="str">
        <f t="shared" si="2"/>
        <v>215 スイス</v>
      </c>
    </row>
    <row r="72" spans="8:10">
      <c r="H72" s="147" t="s">
        <v>754</v>
      </c>
      <c r="I72" s="39" t="s">
        <v>157</v>
      </c>
      <c r="J72" s="38" t="str">
        <f t="shared" si="2"/>
        <v>216 アゾレス諸島（葡）</v>
      </c>
    </row>
    <row r="73" spans="8:10">
      <c r="H73" s="147" t="s">
        <v>755</v>
      </c>
      <c r="I73" s="39" t="s">
        <v>158</v>
      </c>
      <c r="J73" s="37" t="str">
        <f t="shared" si="2"/>
        <v>217 ポルトガル</v>
      </c>
    </row>
    <row r="74" spans="8:10">
      <c r="H74" s="147" t="s">
        <v>756</v>
      </c>
      <c r="I74" s="39" t="s">
        <v>159</v>
      </c>
      <c r="J74" s="38" t="str">
        <f t="shared" si="2"/>
        <v>218 スペイン</v>
      </c>
    </row>
    <row r="75" spans="8:10">
      <c r="H75" s="147" t="s">
        <v>757</v>
      </c>
      <c r="I75" s="39" t="s">
        <v>160</v>
      </c>
      <c r="J75" s="37" t="str">
        <f t="shared" si="2"/>
        <v>219 ジブラルタル</v>
      </c>
    </row>
    <row r="76" spans="8:10">
      <c r="H76" s="147" t="s">
        <v>758</v>
      </c>
      <c r="I76" s="39" t="s">
        <v>161</v>
      </c>
      <c r="J76" s="38" t="str">
        <f t="shared" si="2"/>
        <v>220 イタリア</v>
      </c>
    </row>
    <row r="77" spans="8:10">
      <c r="H77" s="147" t="s">
        <v>759</v>
      </c>
      <c r="I77" s="39" t="s">
        <v>162</v>
      </c>
      <c r="J77" s="37" t="str">
        <f t="shared" si="2"/>
        <v>221 マルタ</v>
      </c>
    </row>
    <row r="78" spans="8:10">
      <c r="H78" s="147" t="s">
        <v>760</v>
      </c>
      <c r="I78" s="39" t="s">
        <v>163</v>
      </c>
      <c r="J78" s="38" t="str">
        <f t="shared" si="2"/>
        <v>222 フィンランド</v>
      </c>
    </row>
    <row r="79" spans="8:10">
      <c r="H79" s="147" t="s">
        <v>761</v>
      </c>
      <c r="I79" s="39" t="s">
        <v>164</v>
      </c>
      <c r="J79" s="37" t="str">
        <f t="shared" si="2"/>
        <v>223 ポーランド</v>
      </c>
    </row>
    <row r="80" spans="8:10">
      <c r="H80" s="147" t="s">
        <v>762</v>
      </c>
      <c r="I80" s="39" t="s">
        <v>165</v>
      </c>
      <c r="J80" s="38" t="str">
        <f t="shared" si="2"/>
        <v>224 ロシア</v>
      </c>
    </row>
    <row r="81" spans="8:10">
      <c r="H81" s="147" t="s">
        <v>763</v>
      </c>
      <c r="I81" s="39" t="s">
        <v>166</v>
      </c>
      <c r="J81" s="37" t="str">
        <f t="shared" si="2"/>
        <v>225 オーストリア</v>
      </c>
    </row>
    <row r="82" spans="8:10">
      <c r="H82" s="147" t="s">
        <v>764</v>
      </c>
      <c r="I82" s="39" t="s">
        <v>167</v>
      </c>
      <c r="J82" s="38" t="str">
        <f t="shared" si="2"/>
        <v>226 （旧）チェコスロヴァ</v>
      </c>
    </row>
    <row r="83" spans="8:10">
      <c r="H83" s="147" t="s">
        <v>765</v>
      </c>
      <c r="I83" s="39" t="s">
        <v>168</v>
      </c>
      <c r="J83" s="37" t="str">
        <f t="shared" si="2"/>
        <v>227 ハンガリー</v>
      </c>
    </row>
    <row r="84" spans="8:10">
      <c r="H84" s="147" t="s">
        <v>766</v>
      </c>
      <c r="I84" s="39" t="s">
        <v>169</v>
      </c>
      <c r="J84" s="38" t="str">
        <f t="shared" si="2"/>
        <v>228 セルビア</v>
      </c>
    </row>
    <row r="85" spans="8:10">
      <c r="H85" s="147" t="s">
        <v>767</v>
      </c>
      <c r="I85" s="39" t="s">
        <v>170</v>
      </c>
      <c r="J85" s="37" t="str">
        <f t="shared" si="2"/>
        <v>229 アルバニア</v>
      </c>
    </row>
    <row r="86" spans="8:10">
      <c r="H86" s="147" t="s">
        <v>768</v>
      </c>
      <c r="I86" s="39" t="s">
        <v>171</v>
      </c>
      <c r="J86" s="38" t="str">
        <f t="shared" si="2"/>
        <v>230 ギリシャ</v>
      </c>
    </row>
    <row r="87" spans="8:10">
      <c r="H87" s="147" t="s">
        <v>769</v>
      </c>
      <c r="I87" s="39" t="s">
        <v>172</v>
      </c>
      <c r="J87" s="37" t="str">
        <f t="shared" si="2"/>
        <v>231 ルーマニア</v>
      </c>
    </row>
    <row r="88" spans="8:10">
      <c r="H88" s="147" t="s">
        <v>770</v>
      </c>
      <c r="I88" s="39" t="s">
        <v>173</v>
      </c>
      <c r="J88" s="38" t="str">
        <f t="shared" si="2"/>
        <v>232 ブルガリア</v>
      </c>
    </row>
    <row r="89" spans="8:10">
      <c r="H89" s="147" t="s">
        <v>771</v>
      </c>
      <c r="I89" s="39" t="s">
        <v>174</v>
      </c>
      <c r="J89" s="37" t="str">
        <f t="shared" si="2"/>
        <v>233 キプロス</v>
      </c>
    </row>
    <row r="90" spans="8:10">
      <c r="H90" s="147" t="s">
        <v>772</v>
      </c>
      <c r="I90" s="39" t="s">
        <v>175</v>
      </c>
      <c r="J90" s="38" t="str">
        <f t="shared" si="2"/>
        <v>234 トルコ</v>
      </c>
    </row>
    <row r="91" spans="8:10">
      <c r="H91" s="147" t="s">
        <v>773</v>
      </c>
      <c r="I91" s="39" t="s">
        <v>176</v>
      </c>
      <c r="J91" s="37" t="str">
        <f t="shared" si="2"/>
        <v>235 エストニア</v>
      </c>
    </row>
    <row r="92" spans="8:10">
      <c r="H92" s="147" t="s">
        <v>774</v>
      </c>
      <c r="I92" s="39" t="s">
        <v>177</v>
      </c>
      <c r="J92" s="38" t="str">
        <f t="shared" si="2"/>
        <v>236 ラトビア</v>
      </c>
    </row>
    <row r="93" spans="8:10">
      <c r="H93" s="147" t="s">
        <v>775</v>
      </c>
      <c r="I93" s="39" t="s">
        <v>178</v>
      </c>
      <c r="J93" s="37" t="str">
        <f t="shared" si="2"/>
        <v>237 リトアニア</v>
      </c>
    </row>
    <row r="94" spans="8:10">
      <c r="H94" s="147" t="s">
        <v>776</v>
      </c>
      <c r="I94" s="39" t="s">
        <v>179</v>
      </c>
      <c r="J94" s="38" t="str">
        <f t="shared" si="2"/>
        <v>238 ウクライナ</v>
      </c>
    </row>
    <row r="95" spans="8:10">
      <c r="H95" s="147" t="s">
        <v>777</v>
      </c>
      <c r="I95" s="39" t="s">
        <v>180</v>
      </c>
      <c r="J95" s="37" t="str">
        <f t="shared" si="2"/>
        <v>239 ベラルーシ</v>
      </c>
    </row>
    <row r="96" spans="8:10">
      <c r="H96" s="147" t="s">
        <v>778</v>
      </c>
      <c r="I96" s="39" t="s">
        <v>181</v>
      </c>
      <c r="J96" s="38" t="str">
        <f t="shared" si="2"/>
        <v>240 モルドバ</v>
      </c>
    </row>
    <row r="97" spans="8:10">
      <c r="H97" s="147" t="s">
        <v>779</v>
      </c>
      <c r="I97" s="39" t="s">
        <v>182</v>
      </c>
      <c r="J97" s="37" t="str">
        <f t="shared" si="2"/>
        <v>241 クロアチア</v>
      </c>
    </row>
    <row r="98" spans="8:10">
      <c r="H98" s="147" t="s">
        <v>780</v>
      </c>
      <c r="I98" s="39" t="s">
        <v>183</v>
      </c>
      <c r="J98" s="38" t="str">
        <f t="shared" si="2"/>
        <v>242 スロベニア</v>
      </c>
    </row>
    <row r="99" spans="8:10">
      <c r="H99" s="147" t="s">
        <v>781</v>
      </c>
      <c r="I99" s="39" t="s">
        <v>184</v>
      </c>
      <c r="J99" s="37" t="str">
        <f t="shared" si="2"/>
        <v>243 ボスニア・ヘルツェゴ</v>
      </c>
    </row>
    <row r="100" spans="8:10">
      <c r="H100" s="147" t="s">
        <v>782</v>
      </c>
      <c r="I100" s="39" t="s">
        <v>1130</v>
      </c>
      <c r="J100" s="38" t="str">
        <f t="shared" si="2"/>
        <v>244 北マケドニア</v>
      </c>
    </row>
    <row r="101" spans="8:10">
      <c r="H101" s="147" t="s">
        <v>783</v>
      </c>
      <c r="I101" s="39" t="s">
        <v>185</v>
      </c>
      <c r="J101" s="37" t="str">
        <f t="shared" si="2"/>
        <v>245 チェコ</v>
      </c>
    </row>
    <row r="102" spans="8:10">
      <c r="H102" s="147" t="s">
        <v>784</v>
      </c>
      <c r="I102" s="39" t="s">
        <v>186</v>
      </c>
      <c r="J102" s="38" t="str">
        <f t="shared" si="2"/>
        <v>246 スロバキア</v>
      </c>
    </row>
    <row r="103" spans="8:10">
      <c r="H103" s="147" t="s">
        <v>785</v>
      </c>
      <c r="I103" s="39" t="s">
        <v>187</v>
      </c>
      <c r="J103" s="37" t="str">
        <f t="shared" si="2"/>
        <v>247 モンテネグロ</v>
      </c>
    </row>
    <row r="104" spans="8:10">
      <c r="H104" s="147" t="s">
        <v>786</v>
      </c>
      <c r="I104" s="39" t="s">
        <v>188</v>
      </c>
      <c r="J104" s="38" t="str">
        <f t="shared" si="2"/>
        <v>248 コソボ</v>
      </c>
    </row>
    <row r="105" spans="8:10">
      <c r="H105" s="147" t="s">
        <v>787</v>
      </c>
      <c r="I105" s="39" t="s">
        <v>189</v>
      </c>
      <c r="J105" s="37" t="str">
        <f t="shared" si="2"/>
        <v>270 チャネル諸島（ジャー</v>
      </c>
    </row>
    <row r="106" spans="8:10">
      <c r="H106" s="147" t="s">
        <v>788</v>
      </c>
      <c r="I106" s="39" t="s">
        <v>190</v>
      </c>
      <c r="J106" s="38" t="str">
        <f t="shared" si="2"/>
        <v>271 チャネル諸島（ガ管区</v>
      </c>
    </row>
    <row r="107" spans="8:10">
      <c r="H107" s="147" t="s">
        <v>789</v>
      </c>
      <c r="I107" s="39" t="s">
        <v>191</v>
      </c>
      <c r="J107" s="37" t="str">
        <f t="shared" si="2"/>
        <v>280 リヒテンシュタイン</v>
      </c>
    </row>
    <row r="108" spans="8:10">
      <c r="H108" s="147" t="s">
        <v>790</v>
      </c>
      <c r="I108" s="39" t="s">
        <v>192</v>
      </c>
      <c r="J108" s="38" t="str">
        <f t="shared" si="2"/>
        <v>281 バチカン</v>
      </c>
    </row>
    <row r="109" spans="8:10">
      <c r="H109" s="147" t="s">
        <v>791</v>
      </c>
      <c r="I109" s="39" t="s">
        <v>193</v>
      </c>
      <c r="J109" s="37" t="str">
        <f t="shared" si="2"/>
        <v>282 サンマリノ</v>
      </c>
    </row>
    <row r="110" spans="8:10">
      <c r="H110" s="147" t="s">
        <v>792</v>
      </c>
      <c r="I110" s="39" t="s">
        <v>194</v>
      </c>
      <c r="J110" s="38" t="str">
        <f t="shared" si="2"/>
        <v>283 （旧）ソビエト連邦</v>
      </c>
    </row>
    <row r="111" spans="8:10">
      <c r="H111" s="147" t="s">
        <v>793</v>
      </c>
      <c r="I111" s="39" t="s">
        <v>195</v>
      </c>
      <c r="J111" s="37" t="str">
        <f t="shared" si="2"/>
        <v>284 （旧）チェコ地域</v>
      </c>
    </row>
    <row r="112" spans="8:10">
      <c r="H112" s="147" t="s">
        <v>794</v>
      </c>
      <c r="I112" s="39" t="s">
        <v>196</v>
      </c>
      <c r="J112" s="38" t="str">
        <f t="shared" si="2"/>
        <v>285 （旧）スロヴァキア地</v>
      </c>
    </row>
    <row r="113" spans="8:10">
      <c r="H113" s="147" t="s">
        <v>795</v>
      </c>
      <c r="I113" s="39" t="s">
        <v>197</v>
      </c>
      <c r="J113" s="37" t="str">
        <f t="shared" si="2"/>
        <v>299 マルタ（船舶）</v>
      </c>
    </row>
    <row r="114" spans="8:10">
      <c r="H114" s="147" t="s">
        <v>796</v>
      </c>
      <c r="I114" s="39" t="s">
        <v>198</v>
      </c>
      <c r="J114" s="38" t="str">
        <f t="shared" si="2"/>
        <v>301 グリーンランド（デ）</v>
      </c>
    </row>
    <row r="115" spans="8:10">
      <c r="H115" s="147" t="s">
        <v>797</v>
      </c>
      <c r="I115" s="39" t="s">
        <v>199</v>
      </c>
      <c r="J115" s="37" t="str">
        <f t="shared" si="2"/>
        <v>302 カナダ</v>
      </c>
    </row>
    <row r="116" spans="8:10">
      <c r="H116" s="147" t="s">
        <v>798</v>
      </c>
      <c r="I116" s="39" t="s">
        <v>200</v>
      </c>
      <c r="J116" s="38" t="str">
        <f t="shared" si="2"/>
        <v>303 サンピエール島・ミク</v>
      </c>
    </row>
    <row r="117" spans="8:10">
      <c r="H117" s="147" t="s">
        <v>799</v>
      </c>
      <c r="I117" s="39" t="s">
        <v>201</v>
      </c>
      <c r="J117" s="37" t="str">
        <f t="shared" si="2"/>
        <v>304 アメリカ合衆国</v>
      </c>
    </row>
    <row r="118" spans="8:10">
      <c r="H118" s="147" t="s">
        <v>800</v>
      </c>
      <c r="I118" s="39" t="s">
        <v>202</v>
      </c>
      <c r="J118" s="38" t="str">
        <f t="shared" si="2"/>
        <v>305 メキシコ</v>
      </c>
    </row>
    <row r="119" spans="8:10">
      <c r="H119" s="147" t="s">
        <v>801</v>
      </c>
      <c r="I119" s="39" t="s">
        <v>203</v>
      </c>
      <c r="J119" s="37" t="str">
        <f t="shared" si="2"/>
        <v>306 グアテマラ</v>
      </c>
    </row>
    <row r="120" spans="8:10">
      <c r="H120" s="147" t="s">
        <v>802</v>
      </c>
      <c r="I120" s="39" t="s">
        <v>204</v>
      </c>
      <c r="J120" s="38" t="str">
        <f t="shared" si="2"/>
        <v>307 ホンジュラス</v>
      </c>
    </row>
    <row r="121" spans="8:10">
      <c r="H121" s="147" t="s">
        <v>803</v>
      </c>
      <c r="I121" s="39" t="s">
        <v>205</v>
      </c>
      <c r="J121" s="37" t="str">
        <f t="shared" si="2"/>
        <v>308 ベリーズ</v>
      </c>
    </row>
    <row r="122" spans="8:10">
      <c r="H122" s="147" t="s">
        <v>804</v>
      </c>
      <c r="I122" s="39" t="s">
        <v>206</v>
      </c>
      <c r="J122" s="38" t="str">
        <f t="shared" si="2"/>
        <v>309 エルサルバドル</v>
      </c>
    </row>
    <row r="123" spans="8:10">
      <c r="H123" s="147" t="s">
        <v>805</v>
      </c>
      <c r="I123" s="39" t="s">
        <v>207</v>
      </c>
      <c r="J123" s="37" t="str">
        <f t="shared" si="2"/>
        <v>310 ニカラグア</v>
      </c>
    </row>
    <row r="124" spans="8:10">
      <c r="H124" s="147" t="s">
        <v>806</v>
      </c>
      <c r="I124" s="39" t="s">
        <v>208</v>
      </c>
      <c r="J124" s="38" t="str">
        <f t="shared" si="2"/>
        <v>311 コスタリカ</v>
      </c>
    </row>
    <row r="125" spans="8:10">
      <c r="H125" s="147" t="s">
        <v>807</v>
      </c>
      <c r="I125" s="39" t="s">
        <v>209</v>
      </c>
      <c r="J125" s="37" t="str">
        <f t="shared" si="2"/>
        <v>312 パナマ</v>
      </c>
    </row>
    <row r="126" spans="8:10">
      <c r="H126" s="147" t="s">
        <v>808</v>
      </c>
      <c r="I126" s="39" t="s">
        <v>210</v>
      </c>
      <c r="J126" s="38" t="str">
        <f t="shared" si="2"/>
        <v>313 パナマ運河地帯</v>
      </c>
    </row>
    <row r="127" spans="8:10">
      <c r="H127" s="147" t="s">
        <v>809</v>
      </c>
      <c r="I127" s="39" t="s">
        <v>211</v>
      </c>
      <c r="J127" s="37" t="str">
        <f t="shared" si="2"/>
        <v>314 バミューダ島（英）</v>
      </c>
    </row>
    <row r="128" spans="8:10">
      <c r="H128" s="147" t="s">
        <v>810</v>
      </c>
      <c r="I128" s="39" t="s">
        <v>212</v>
      </c>
      <c r="J128" s="38" t="str">
        <f t="shared" si="2"/>
        <v>315 バハマ</v>
      </c>
    </row>
    <row r="129" spans="8:10">
      <c r="H129" s="147" t="s">
        <v>811</v>
      </c>
      <c r="I129" s="39" t="s">
        <v>213</v>
      </c>
      <c r="J129" s="37" t="str">
        <f t="shared" si="2"/>
        <v>316 ジャマイカ</v>
      </c>
    </row>
    <row r="130" spans="8:10">
      <c r="H130" s="147" t="s">
        <v>812</v>
      </c>
      <c r="I130" s="39" t="s">
        <v>214</v>
      </c>
      <c r="J130" s="38" t="str">
        <f t="shared" si="2"/>
        <v>317 タークス・カイコス諸</v>
      </c>
    </row>
    <row r="131" spans="8:10">
      <c r="H131" s="147" t="s">
        <v>813</v>
      </c>
      <c r="I131" s="39" t="s">
        <v>215</v>
      </c>
      <c r="J131" s="37" t="str">
        <f t="shared" si="2"/>
        <v>319 バルバドス</v>
      </c>
    </row>
    <row r="132" spans="8:10">
      <c r="H132" s="147" t="s">
        <v>814</v>
      </c>
      <c r="I132" s="39" t="s">
        <v>216</v>
      </c>
      <c r="J132" s="38" t="str">
        <f t="shared" si="2"/>
        <v>320 トリニダード・トバコ</v>
      </c>
    </row>
    <row r="133" spans="8:10">
      <c r="H133" s="147" t="s">
        <v>815</v>
      </c>
      <c r="I133" s="39" t="s">
        <v>217</v>
      </c>
      <c r="J133" s="37" t="str">
        <f t="shared" ref="J133:J196" si="3">H133&amp;" "&amp;I133</f>
        <v>321 キューバ</v>
      </c>
    </row>
    <row r="134" spans="8:10">
      <c r="H134" s="147" t="s">
        <v>816</v>
      </c>
      <c r="I134" s="39" t="s">
        <v>218</v>
      </c>
      <c r="J134" s="38" t="str">
        <f t="shared" si="3"/>
        <v>322 ハイチ</v>
      </c>
    </row>
    <row r="135" spans="8:10">
      <c r="H135" s="147" t="s">
        <v>817</v>
      </c>
      <c r="I135" s="39" t="s">
        <v>219</v>
      </c>
      <c r="J135" s="37" t="str">
        <f t="shared" si="3"/>
        <v>323 ドミニカ共和国</v>
      </c>
    </row>
    <row r="136" spans="8:10">
      <c r="H136" s="147" t="s">
        <v>818</v>
      </c>
      <c r="I136" s="39" t="s">
        <v>220</v>
      </c>
      <c r="J136" s="38" t="str">
        <f t="shared" si="3"/>
        <v>324 プエルトリコ（米）</v>
      </c>
    </row>
    <row r="137" spans="8:10">
      <c r="H137" s="147" t="s">
        <v>819</v>
      </c>
      <c r="I137" s="39" t="s">
        <v>221</v>
      </c>
      <c r="J137" s="37" t="str">
        <f t="shared" si="3"/>
        <v>325 米領バージン諸島</v>
      </c>
    </row>
    <row r="138" spans="8:10">
      <c r="H138" s="147" t="s">
        <v>820</v>
      </c>
      <c r="I138" s="39" t="s">
        <v>222</v>
      </c>
      <c r="J138" s="38" t="str">
        <f t="shared" si="3"/>
        <v>326 蘭領アンティル</v>
      </c>
    </row>
    <row r="139" spans="8:10">
      <c r="H139" s="147" t="s">
        <v>821</v>
      </c>
      <c r="I139" s="39" t="s">
        <v>223</v>
      </c>
      <c r="J139" s="37" t="str">
        <f t="shared" si="3"/>
        <v>327 仏領西インド諸島</v>
      </c>
    </row>
    <row r="140" spans="8:10">
      <c r="H140" s="147" t="s">
        <v>822</v>
      </c>
      <c r="I140" s="39" t="s">
        <v>224</v>
      </c>
      <c r="J140" s="38" t="str">
        <f t="shared" si="3"/>
        <v>328 ケイマン諸島（英）</v>
      </c>
    </row>
    <row r="141" spans="8:10">
      <c r="H141" s="147" t="s">
        <v>823</v>
      </c>
      <c r="I141" s="39" t="s">
        <v>225</v>
      </c>
      <c r="J141" s="37" t="str">
        <f t="shared" si="3"/>
        <v>329 グレナダ</v>
      </c>
    </row>
    <row r="142" spans="8:10">
      <c r="H142" s="147" t="s">
        <v>824</v>
      </c>
      <c r="I142" s="39" t="s">
        <v>226</v>
      </c>
      <c r="J142" s="38" t="str">
        <f t="shared" si="3"/>
        <v>330 セントルシア</v>
      </c>
    </row>
    <row r="143" spans="8:10">
      <c r="H143" s="147" t="s">
        <v>825</v>
      </c>
      <c r="I143" s="39" t="s">
        <v>227</v>
      </c>
      <c r="J143" s="37" t="str">
        <f t="shared" si="3"/>
        <v>331 アンティグア・バーブ</v>
      </c>
    </row>
    <row r="144" spans="8:10">
      <c r="H144" s="147" t="s">
        <v>826</v>
      </c>
      <c r="I144" s="39" t="s">
        <v>228</v>
      </c>
      <c r="J144" s="38" t="str">
        <f t="shared" si="3"/>
        <v>332 英領バージン諸島</v>
      </c>
    </row>
    <row r="145" spans="8:10">
      <c r="H145" s="147" t="s">
        <v>827</v>
      </c>
      <c r="I145" s="39" t="s">
        <v>229</v>
      </c>
      <c r="J145" s="37" t="str">
        <f t="shared" si="3"/>
        <v>333 ドミニカ</v>
      </c>
    </row>
    <row r="146" spans="8:10">
      <c r="H146" s="147" t="s">
        <v>828</v>
      </c>
      <c r="I146" s="39" t="s">
        <v>230</v>
      </c>
      <c r="J146" s="38" t="str">
        <f t="shared" si="3"/>
        <v>334 モンセラット（英）</v>
      </c>
    </row>
    <row r="147" spans="8:10">
      <c r="H147" s="147" t="s">
        <v>829</v>
      </c>
      <c r="I147" s="39" t="s">
        <v>231</v>
      </c>
      <c r="J147" s="37" t="str">
        <f t="shared" si="3"/>
        <v>335 セントクリストファー</v>
      </c>
    </row>
    <row r="148" spans="8:10">
      <c r="H148" s="147" t="s">
        <v>830</v>
      </c>
      <c r="I148" s="39" t="s">
        <v>232</v>
      </c>
      <c r="J148" s="38" t="str">
        <f t="shared" si="3"/>
        <v>336 セントビンセント・グ</v>
      </c>
    </row>
    <row r="149" spans="8:10">
      <c r="H149" s="147" t="s">
        <v>831</v>
      </c>
      <c r="I149" s="39" t="s">
        <v>233</v>
      </c>
      <c r="J149" s="37" t="str">
        <f t="shared" si="3"/>
        <v>337 アンギラ（英）</v>
      </c>
    </row>
    <row r="150" spans="8:10">
      <c r="H150" s="147" t="s">
        <v>832</v>
      </c>
      <c r="I150" s="39" t="s">
        <v>234</v>
      </c>
      <c r="J150" s="38" t="str">
        <f t="shared" si="3"/>
        <v>380 アルバ（蘭）</v>
      </c>
    </row>
    <row r="151" spans="8:10">
      <c r="H151" s="147" t="s">
        <v>833</v>
      </c>
      <c r="I151" s="39" t="s">
        <v>235</v>
      </c>
      <c r="J151" s="37" t="str">
        <f t="shared" si="3"/>
        <v>381 キュラソー（蘭）</v>
      </c>
    </row>
    <row r="152" spans="8:10">
      <c r="H152" s="147" t="s">
        <v>834</v>
      </c>
      <c r="I152" s="39" t="s">
        <v>236</v>
      </c>
      <c r="J152" s="38" t="str">
        <f t="shared" si="3"/>
        <v>382 サバ（蘭）</v>
      </c>
    </row>
    <row r="153" spans="8:10">
      <c r="H153" s="147" t="s">
        <v>835</v>
      </c>
      <c r="I153" s="39" t="s">
        <v>237</v>
      </c>
      <c r="J153" s="37" t="str">
        <f t="shared" si="3"/>
        <v>383 セント・マーチン（蘭</v>
      </c>
    </row>
    <row r="154" spans="8:10">
      <c r="H154" s="147" t="s">
        <v>836</v>
      </c>
      <c r="I154" s="39" t="s">
        <v>238</v>
      </c>
      <c r="J154" s="38" t="str">
        <f t="shared" si="3"/>
        <v>384 セント・マーチン（仏</v>
      </c>
    </row>
    <row r="155" spans="8:10">
      <c r="H155" s="147" t="s">
        <v>837</v>
      </c>
      <c r="I155" s="39" t="s">
        <v>239</v>
      </c>
      <c r="J155" s="37" t="str">
        <f t="shared" si="3"/>
        <v>385 ボナイル（蘭）</v>
      </c>
    </row>
    <row r="156" spans="8:10">
      <c r="H156" s="147" t="s">
        <v>838</v>
      </c>
      <c r="I156" s="39" t="s">
        <v>240</v>
      </c>
      <c r="J156" s="38" t="str">
        <f t="shared" si="3"/>
        <v>386 セント・ユースタチウ</v>
      </c>
    </row>
    <row r="157" spans="8:10">
      <c r="H157" s="147" t="s">
        <v>839</v>
      </c>
      <c r="I157" s="39" t="s">
        <v>241</v>
      </c>
      <c r="J157" s="37" t="str">
        <f t="shared" si="3"/>
        <v>395 バルバドス（船舶）</v>
      </c>
    </row>
    <row r="158" spans="8:10">
      <c r="H158" s="147" t="s">
        <v>840</v>
      </c>
      <c r="I158" s="39" t="s">
        <v>242</v>
      </c>
      <c r="J158" s="38" t="str">
        <f t="shared" si="3"/>
        <v>396 ケイマン諸島（船舶）</v>
      </c>
    </row>
    <row r="159" spans="8:10">
      <c r="H159" s="147" t="s">
        <v>841</v>
      </c>
      <c r="I159" s="39" t="s">
        <v>243</v>
      </c>
      <c r="J159" s="37" t="str">
        <f t="shared" si="3"/>
        <v>397 バミューダ・英（船舶</v>
      </c>
    </row>
    <row r="160" spans="8:10">
      <c r="H160" s="147" t="s">
        <v>842</v>
      </c>
      <c r="I160" s="39" t="s">
        <v>244</v>
      </c>
      <c r="J160" s="38" t="str">
        <f t="shared" si="3"/>
        <v>398 バハマ（船舶）</v>
      </c>
    </row>
    <row r="161" spans="8:10">
      <c r="H161" s="147" t="s">
        <v>843</v>
      </c>
      <c r="I161" s="39" t="s">
        <v>245</v>
      </c>
      <c r="J161" s="37" t="str">
        <f t="shared" si="3"/>
        <v>399 パナマ（船舶）</v>
      </c>
    </row>
    <row r="162" spans="8:10">
      <c r="H162" s="147" t="s">
        <v>844</v>
      </c>
      <c r="I162" s="39" t="s">
        <v>246</v>
      </c>
      <c r="J162" s="38" t="str">
        <f t="shared" si="3"/>
        <v>401 コロンビア</v>
      </c>
    </row>
    <row r="163" spans="8:10">
      <c r="H163" s="147" t="s">
        <v>845</v>
      </c>
      <c r="I163" s="39" t="s">
        <v>247</v>
      </c>
      <c r="J163" s="37" t="str">
        <f t="shared" si="3"/>
        <v>402 ベネズエラ</v>
      </c>
    </row>
    <row r="164" spans="8:10">
      <c r="H164" s="147" t="s">
        <v>846</v>
      </c>
      <c r="I164" s="39" t="s">
        <v>248</v>
      </c>
      <c r="J164" s="38" t="str">
        <f t="shared" si="3"/>
        <v>403 ガイアナ</v>
      </c>
    </row>
    <row r="165" spans="8:10">
      <c r="H165" s="147" t="s">
        <v>847</v>
      </c>
      <c r="I165" s="39" t="s">
        <v>249</v>
      </c>
      <c r="J165" s="37" t="str">
        <f t="shared" si="3"/>
        <v>404 スリナム</v>
      </c>
    </row>
    <row r="166" spans="8:10">
      <c r="H166" s="147" t="s">
        <v>848</v>
      </c>
      <c r="I166" s="39" t="s">
        <v>250</v>
      </c>
      <c r="J166" s="38" t="str">
        <f t="shared" si="3"/>
        <v>405 仏領ギアナ</v>
      </c>
    </row>
    <row r="167" spans="8:10">
      <c r="H167" s="147" t="s">
        <v>849</v>
      </c>
      <c r="I167" s="39" t="s">
        <v>251</v>
      </c>
      <c r="J167" s="37" t="str">
        <f t="shared" si="3"/>
        <v>406 エクアドル</v>
      </c>
    </row>
    <row r="168" spans="8:10">
      <c r="H168" s="147" t="s">
        <v>850</v>
      </c>
      <c r="I168" s="39" t="s">
        <v>252</v>
      </c>
      <c r="J168" s="38" t="str">
        <f t="shared" si="3"/>
        <v>407 ペルー</v>
      </c>
    </row>
    <row r="169" spans="8:10">
      <c r="H169" s="147" t="s">
        <v>851</v>
      </c>
      <c r="I169" s="39" t="s">
        <v>253</v>
      </c>
      <c r="J169" s="37" t="str">
        <f t="shared" si="3"/>
        <v>408 ボリビア</v>
      </c>
    </row>
    <row r="170" spans="8:10">
      <c r="H170" s="147" t="s">
        <v>852</v>
      </c>
      <c r="I170" s="39" t="s">
        <v>254</v>
      </c>
      <c r="J170" s="38" t="str">
        <f t="shared" si="3"/>
        <v>409 チリ</v>
      </c>
    </row>
    <row r="171" spans="8:10">
      <c r="H171" s="147" t="s">
        <v>853</v>
      </c>
      <c r="I171" s="39" t="s">
        <v>255</v>
      </c>
      <c r="J171" s="37" t="str">
        <f t="shared" si="3"/>
        <v>410 ブラジル</v>
      </c>
    </row>
    <row r="172" spans="8:10">
      <c r="H172" s="147" t="s">
        <v>854</v>
      </c>
      <c r="I172" s="39" t="s">
        <v>256</v>
      </c>
      <c r="J172" s="38" t="str">
        <f t="shared" si="3"/>
        <v>411 パラグアイ</v>
      </c>
    </row>
    <row r="173" spans="8:10">
      <c r="H173" s="147" t="s">
        <v>855</v>
      </c>
      <c r="I173" s="39" t="s">
        <v>257</v>
      </c>
      <c r="J173" s="37" t="str">
        <f t="shared" si="3"/>
        <v>412 ウルグアイ</v>
      </c>
    </row>
    <row r="174" spans="8:10">
      <c r="H174" s="147" t="s">
        <v>856</v>
      </c>
      <c r="I174" s="39" t="s">
        <v>258</v>
      </c>
      <c r="J174" s="38" t="str">
        <f t="shared" si="3"/>
        <v>413 アルゼンチン</v>
      </c>
    </row>
    <row r="175" spans="8:10">
      <c r="H175" s="147" t="s">
        <v>857</v>
      </c>
      <c r="I175" s="39" t="s">
        <v>259</v>
      </c>
      <c r="J175" s="37" t="str">
        <f t="shared" si="3"/>
        <v>414 フォークランド（マル</v>
      </c>
    </row>
    <row r="176" spans="8:10">
      <c r="H176" s="147" t="s">
        <v>858</v>
      </c>
      <c r="I176" s="39" t="s">
        <v>260</v>
      </c>
      <c r="J176" s="38" t="str">
        <f t="shared" si="3"/>
        <v>415 英領南極基地</v>
      </c>
    </row>
    <row r="177" spans="8:10">
      <c r="H177" s="147" t="s">
        <v>859</v>
      </c>
      <c r="I177" s="39" t="s">
        <v>261</v>
      </c>
      <c r="J177" s="37" t="str">
        <f t="shared" si="3"/>
        <v>501 モロッコ</v>
      </c>
    </row>
    <row r="178" spans="8:10">
      <c r="H178" s="147" t="s">
        <v>860</v>
      </c>
      <c r="I178" s="39" t="s">
        <v>262</v>
      </c>
      <c r="J178" s="38" t="str">
        <f t="shared" si="3"/>
        <v>502 セウタ及びメリリャ（</v>
      </c>
    </row>
    <row r="179" spans="8:10">
      <c r="H179" s="147" t="s">
        <v>861</v>
      </c>
      <c r="I179" s="39" t="s">
        <v>263</v>
      </c>
      <c r="J179" s="37" t="str">
        <f t="shared" si="3"/>
        <v>503 アルジェリア</v>
      </c>
    </row>
    <row r="180" spans="8:10">
      <c r="H180" s="147" t="s">
        <v>862</v>
      </c>
      <c r="I180" s="39" t="s">
        <v>264</v>
      </c>
      <c r="J180" s="38" t="str">
        <f t="shared" si="3"/>
        <v>504 チュニジア</v>
      </c>
    </row>
    <row r="181" spans="8:10">
      <c r="H181" s="147" t="s">
        <v>863</v>
      </c>
      <c r="I181" s="39" t="s">
        <v>265</v>
      </c>
      <c r="J181" s="37" t="str">
        <f t="shared" si="3"/>
        <v>505 リビア</v>
      </c>
    </row>
    <row r="182" spans="8:10">
      <c r="H182" s="147" t="s">
        <v>864</v>
      </c>
      <c r="I182" s="39" t="s">
        <v>266</v>
      </c>
      <c r="J182" s="38" t="str">
        <f t="shared" si="3"/>
        <v>506 エジプト</v>
      </c>
    </row>
    <row r="183" spans="8:10">
      <c r="H183" s="147" t="s">
        <v>865</v>
      </c>
      <c r="I183" s="39" t="s">
        <v>267</v>
      </c>
      <c r="J183" s="37" t="str">
        <f t="shared" si="3"/>
        <v>507 スーダン</v>
      </c>
    </row>
    <row r="184" spans="8:10">
      <c r="H184" s="147" t="s">
        <v>866</v>
      </c>
      <c r="I184" s="39" t="s">
        <v>268</v>
      </c>
      <c r="J184" s="38" t="str">
        <f t="shared" si="3"/>
        <v>508 西サハラ</v>
      </c>
    </row>
    <row r="185" spans="8:10">
      <c r="H185" s="147" t="s">
        <v>867</v>
      </c>
      <c r="I185" s="39" t="s">
        <v>269</v>
      </c>
      <c r="J185" s="37" t="str">
        <f t="shared" si="3"/>
        <v>509 モーリタニア</v>
      </c>
    </row>
    <row r="186" spans="8:10">
      <c r="H186" s="147" t="s">
        <v>868</v>
      </c>
      <c r="I186" s="39" t="s">
        <v>270</v>
      </c>
      <c r="J186" s="38" t="str">
        <f t="shared" si="3"/>
        <v>510 セネガル</v>
      </c>
    </row>
    <row r="187" spans="8:10">
      <c r="H187" s="147" t="s">
        <v>869</v>
      </c>
      <c r="I187" s="39" t="s">
        <v>271</v>
      </c>
      <c r="J187" s="37" t="str">
        <f t="shared" si="3"/>
        <v>511 ガンビア</v>
      </c>
    </row>
    <row r="188" spans="8:10">
      <c r="H188" s="147" t="s">
        <v>870</v>
      </c>
      <c r="I188" s="39" t="s">
        <v>272</v>
      </c>
      <c r="J188" s="38" t="str">
        <f t="shared" si="3"/>
        <v>512 ギニアビサウ</v>
      </c>
    </row>
    <row r="189" spans="8:10">
      <c r="H189" s="147" t="s">
        <v>871</v>
      </c>
      <c r="I189" s="39" t="s">
        <v>273</v>
      </c>
      <c r="J189" s="37" t="str">
        <f t="shared" si="3"/>
        <v>513 ギニア</v>
      </c>
    </row>
    <row r="190" spans="8:10">
      <c r="H190" s="147" t="s">
        <v>872</v>
      </c>
      <c r="I190" s="39" t="s">
        <v>274</v>
      </c>
      <c r="J190" s="38" t="str">
        <f t="shared" si="3"/>
        <v>514 シエラレオネ</v>
      </c>
    </row>
    <row r="191" spans="8:10">
      <c r="H191" s="147" t="s">
        <v>873</v>
      </c>
      <c r="I191" s="39" t="s">
        <v>275</v>
      </c>
      <c r="J191" s="37" t="str">
        <f t="shared" si="3"/>
        <v>515 リベリア</v>
      </c>
    </row>
    <row r="192" spans="8:10">
      <c r="H192" s="147" t="s">
        <v>874</v>
      </c>
      <c r="I192" s="39" t="s">
        <v>276</v>
      </c>
      <c r="J192" s="38" t="str">
        <f t="shared" si="3"/>
        <v>516 コートジボワール</v>
      </c>
    </row>
    <row r="193" spans="8:10">
      <c r="H193" s="147" t="s">
        <v>875</v>
      </c>
      <c r="I193" s="39" t="s">
        <v>277</v>
      </c>
      <c r="J193" s="37" t="str">
        <f t="shared" si="3"/>
        <v>517 ガーナ</v>
      </c>
    </row>
    <row r="194" spans="8:10">
      <c r="H194" s="147" t="s">
        <v>876</v>
      </c>
      <c r="I194" s="39" t="s">
        <v>278</v>
      </c>
      <c r="J194" s="38" t="str">
        <f t="shared" si="3"/>
        <v>518 トーゴ</v>
      </c>
    </row>
    <row r="195" spans="8:10">
      <c r="H195" s="147" t="s">
        <v>877</v>
      </c>
      <c r="I195" s="39" t="s">
        <v>279</v>
      </c>
      <c r="J195" s="37" t="str">
        <f t="shared" si="3"/>
        <v>519 ベナン</v>
      </c>
    </row>
    <row r="196" spans="8:10">
      <c r="H196" s="147" t="s">
        <v>878</v>
      </c>
      <c r="I196" s="39" t="s">
        <v>280</v>
      </c>
      <c r="J196" s="38" t="str">
        <f t="shared" si="3"/>
        <v>520 マリ</v>
      </c>
    </row>
    <row r="197" spans="8:10">
      <c r="H197" s="147" t="s">
        <v>879</v>
      </c>
      <c r="I197" s="39" t="s">
        <v>281</v>
      </c>
      <c r="J197" s="37" t="str">
        <f t="shared" ref="J197:J260" si="4">H197&amp;" "&amp;I197</f>
        <v>521 ブルキナファソ</v>
      </c>
    </row>
    <row r="198" spans="8:10">
      <c r="H198" s="147" t="s">
        <v>880</v>
      </c>
      <c r="I198" s="39" t="s">
        <v>282</v>
      </c>
      <c r="J198" s="38" t="str">
        <f t="shared" si="4"/>
        <v>522 カーボベルデ</v>
      </c>
    </row>
    <row r="199" spans="8:10">
      <c r="H199" s="147" t="s">
        <v>881</v>
      </c>
      <c r="I199" s="39" t="s">
        <v>283</v>
      </c>
      <c r="J199" s="37" t="str">
        <f t="shared" si="4"/>
        <v>523 カナリア諸島（西）</v>
      </c>
    </row>
    <row r="200" spans="8:10">
      <c r="H200" s="147" t="s">
        <v>882</v>
      </c>
      <c r="I200" s="39" t="s">
        <v>284</v>
      </c>
      <c r="J200" s="38" t="str">
        <f t="shared" si="4"/>
        <v>524 ナイジェリア</v>
      </c>
    </row>
    <row r="201" spans="8:10">
      <c r="H201" s="147" t="s">
        <v>883</v>
      </c>
      <c r="I201" s="39" t="s">
        <v>285</v>
      </c>
      <c r="J201" s="37" t="str">
        <f t="shared" si="4"/>
        <v>525 ニジェール</v>
      </c>
    </row>
    <row r="202" spans="8:10">
      <c r="H202" s="147" t="s">
        <v>884</v>
      </c>
      <c r="I202" s="39" t="s">
        <v>286</v>
      </c>
      <c r="J202" s="38" t="str">
        <f t="shared" si="4"/>
        <v>526 ルワンダ</v>
      </c>
    </row>
    <row r="203" spans="8:10">
      <c r="H203" s="147" t="s">
        <v>885</v>
      </c>
      <c r="I203" s="39" t="s">
        <v>287</v>
      </c>
      <c r="J203" s="37" t="str">
        <f t="shared" si="4"/>
        <v>527 カメルーン</v>
      </c>
    </row>
    <row r="204" spans="8:10">
      <c r="H204" s="147" t="s">
        <v>886</v>
      </c>
      <c r="I204" s="39" t="s">
        <v>288</v>
      </c>
      <c r="J204" s="38" t="str">
        <f t="shared" si="4"/>
        <v>528 チャド</v>
      </c>
    </row>
    <row r="205" spans="8:10">
      <c r="H205" s="147" t="s">
        <v>887</v>
      </c>
      <c r="I205" s="39" t="s">
        <v>289</v>
      </c>
      <c r="J205" s="37" t="str">
        <f t="shared" si="4"/>
        <v>529 中央アフリカ共和国</v>
      </c>
    </row>
    <row r="206" spans="8:10">
      <c r="H206" s="147" t="s">
        <v>888</v>
      </c>
      <c r="I206" s="39" t="s">
        <v>290</v>
      </c>
      <c r="J206" s="38" t="str">
        <f t="shared" si="4"/>
        <v>530 赤道ギニア</v>
      </c>
    </row>
    <row r="207" spans="8:10">
      <c r="H207" s="147" t="s">
        <v>889</v>
      </c>
      <c r="I207" s="39" t="s">
        <v>291</v>
      </c>
      <c r="J207" s="37" t="str">
        <f t="shared" si="4"/>
        <v>531 ガボン</v>
      </c>
    </row>
    <row r="208" spans="8:10">
      <c r="H208" s="147" t="s">
        <v>890</v>
      </c>
      <c r="I208" s="39" t="s">
        <v>292</v>
      </c>
      <c r="J208" s="38" t="str">
        <f t="shared" si="4"/>
        <v>532 コンゴ共和国</v>
      </c>
    </row>
    <row r="209" spans="8:10">
      <c r="H209" s="147" t="s">
        <v>891</v>
      </c>
      <c r="I209" s="39" t="s">
        <v>293</v>
      </c>
      <c r="J209" s="37" t="str">
        <f t="shared" si="4"/>
        <v>533 コンゴ民主共和国</v>
      </c>
    </row>
    <row r="210" spans="8:10">
      <c r="H210" s="147" t="s">
        <v>892</v>
      </c>
      <c r="I210" s="39" t="s">
        <v>294</v>
      </c>
      <c r="J210" s="38" t="str">
        <f t="shared" si="4"/>
        <v>534 ブルンジ</v>
      </c>
    </row>
    <row r="211" spans="8:10">
      <c r="H211" s="147" t="s">
        <v>893</v>
      </c>
      <c r="I211" s="39" t="s">
        <v>295</v>
      </c>
      <c r="J211" s="37" t="str">
        <f t="shared" si="4"/>
        <v>535 アンゴラ</v>
      </c>
    </row>
    <row r="212" spans="8:10">
      <c r="H212" s="147" t="s">
        <v>894</v>
      </c>
      <c r="I212" s="39" t="s">
        <v>296</v>
      </c>
      <c r="J212" s="38" t="str">
        <f t="shared" si="4"/>
        <v>536 サントメ・プリンシペ</v>
      </c>
    </row>
    <row r="213" spans="8:10">
      <c r="H213" s="147" t="s">
        <v>895</v>
      </c>
      <c r="I213" s="39" t="s">
        <v>297</v>
      </c>
      <c r="J213" s="37" t="str">
        <f t="shared" si="4"/>
        <v>537 セントヘレナ島（英）</v>
      </c>
    </row>
    <row r="214" spans="8:10">
      <c r="H214" s="147" t="s">
        <v>896</v>
      </c>
      <c r="I214" s="39" t="s">
        <v>298</v>
      </c>
      <c r="J214" s="38" t="str">
        <f t="shared" si="4"/>
        <v>538 エチオピア</v>
      </c>
    </row>
    <row r="215" spans="8:10">
      <c r="H215" s="147" t="s">
        <v>897</v>
      </c>
      <c r="I215" s="39" t="s">
        <v>299</v>
      </c>
      <c r="J215" s="37" t="str">
        <f t="shared" si="4"/>
        <v>539 ジブチ</v>
      </c>
    </row>
    <row r="216" spans="8:10">
      <c r="H216" s="147" t="s">
        <v>898</v>
      </c>
      <c r="I216" s="39" t="s">
        <v>300</v>
      </c>
      <c r="J216" s="38" t="str">
        <f t="shared" si="4"/>
        <v>540 ソマリア</v>
      </c>
    </row>
    <row r="217" spans="8:10">
      <c r="H217" s="147" t="s">
        <v>899</v>
      </c>
      <c r="I217" s="39" t="s">
        <v>301</v>
      </c>
      <c r="J217" s="37" t="str">
        <f t="shared" si="4"/>
        <v>541 ケニア</v>
      </c>
    </row>
    <row r="218" spans="8:10">
      <c r="H218" s="147" t="s">
        <v>900</v>
      </c>
      <c r="I218" s="39" t="s">
        <v>302</v>
      </c>
      <c r="J218" s="38" t="str">
        <f t="shared" si="4"/>
        <v>542 ウガンダ</v>
      </c>
    </row>
    <row r="219" spans="8:10">
      <c r="H219" s="147" t="s">
        <v>901</v>
      </c>
      <c r="I219" s="39" t="s">
        <v>303</v>
      </c>
      <c r="J219" s="37" t="str">
        <f t="shared" si="4"/>
        <v>543 タンザニア</v>
      </c>
    </row>
    <row r="220" spans="8:10">
      <c r="H220" s="147" t="s">
        <v>902</v>
      </c>
      <c r="I220" s="39" t="s">
        <v>304</v>
      </c>
      <c r="J220" s="38" t="str">
        <f t="shared" si="4"/>
        <v>544 セーシェル</v>
      </c>
    </row>
    <row r="221" spans="8:10">
      <c r="H221" s="147" t="s">
        <v>903</v>
      </c>
      <c r="I221" s="39" t="s">
        <v>305</v>
      </c>
      <c r="J221" s="37" t="str">
        <f t="shared" si="4"/>
        <v>545 モザンビーク</v>
      </c>
    </row>
    <row r="222" spans="8:10">
      <c r="H222" s="147" t="s">
        <v>904</v>
      </c>
      <c r="I222" s="39" t="s">
        <v>306</v>
      </c>
      <c r="J222" s="38" t="str">
        <f t="shared" si="4"/>
        <v>546 マダガスカル</v>
      </c>
    </row>
    <row r="223" spans="8:10">
      <c r="H223" s="147" t="s">
        <v>905</v>
      </c>
      <c r="I223" s="39" t="s">
        <v>307</v>
      </c>
      <c r="J223" s="37" t="str">
        <f t="shared" si="4"/>
        <v>547 モーリシャス</v>
      </c>
    </row>
    <row r="224" spans="8:10">
      <c r="H224" s="147" t="s">
        <v>906</v>
      </c>
      <c r="I224" s="39" t="s">
        <v>308</v>
      </c>
      <c r="J224" s="38" t="str">
        <f t="shared" si="4"/>
        <v>548 レユニオン（仏）</v>
      </c>
    </row>
    <row r="225" spans="8:10">
      <c r="H225" s="147" t="s">
        <v>907</v>
      </c>
      <c r="I225" s="39" t="s">
        <v>309</v>
      </c>
      <c r="J225" s="37" t="str">
        <f t="shared" si="4"/>
        <v>549 ジンバブエ</v>
      </c>
    </row>
    <row r="226" spans="8:10">
      <c r="H226" s="147" t="s">
        <v>908</v>
      </c>
      <c r="I226" s="39" t="s">
        <v>310</v>
      </c>
      <c r="J226" s="38" t="str">
        <f t="shared" si="4"/>
        <v>550 ナミビア</v>
      </c>
    </row>
    <row r="227" spans="8:10">
      <c r="H227" s="147" t="s">
        <v>909</v>
      </c>
      <c r="I227" s="39" t="s">
        <v>311</v>
      </c>
      <c r="J227" s="37" t="str">
        <f t="shared" si="4"/>
        <v>551 南アフリカ共和国</v>
      </c>
    </row>
    <row r="228" spans="8:10">
      <c r="H228" s="147" t="s">
        <v>910</v>
      </c>
      <c r="I228" s="39" t="s">
        <v>312</v>
      </c>
      <c r="J228" s="38" t="str">
        <f t="shared" si="4"/>
        <v>552 レソト</v>
      </c>
    </row>
    <row r="229" spans="8:10">
      <c r="H229" s="147" t="s">
        <v>911</v>
      </c>
      <c r="I229" s="39" t="s">
        <v>313</v>
      </c>
      <c r="J229" s="37" t="str">
        <f t="shared" si="4"/>
        <v>553 マラウイ</v>
      </c>
    </row>
    <row r="230" spans="8:10">
      <c r="H230" s="147" t="s">
        <v>912</v>
      </c>
      <c r="I230" s="39" t="s">
        <v>314</v>
      </c>
      <c r="J230" s="38" t="str">
        <f t="shared" si="4"/>
        <v>554 ザンビア</v>
      </c>
    </row>
    <row r="231" spans="8:10">
      <c r="H231" s="147" t="s">
        <v>913</v>
      </c>
      <c r="I231" s="39" t="s">
        <v>315</v>
      </c>
      <c r="J231" s="37" t="str">
        <f t="shared" si="4"/>
        <v>555 ボツワナ</v>
      </c>
    </row>
    <row r="232" spans="8:10">
      <c r="H232" s="147" t="s">
        <v>914</v>
      </c>
      <c r="I232" s="39" t="s">
        <v>1050</v>
      </c>
      <c r="J232" s="38" t="str">
        <f t="shared" si="4"/>
        <v>556 エスワティニ</v>
      </c>
    </row>
    <row r="233" spans="8:10">
      <c r="H233" s="147" t="s">
        <v>915</v>
      </c>
      <c r="I233" s="39" t="s">
        <v>316</v>
      </c>
      <c r="J233" s="37" t="str">
        <f t="shared" si="4"/>
        <v>557 英領インド洋地域</v>
      </c>
    </row>
    <row r="234" spans="8:10">
      <c r="H234" s="147" t="s">
        <v>916</v>
      </c>
      <c r="I234" s="39" t="s">
        <v>317</v>
      </c>
      <c r="J234" s="38" t="str">
        <f t="shared" si="4"/>
        <v>558 コモロ</v>
      </c>
    </row>
    <row r="235" spans="8:10">
      <c r="H235" s="147" t="s">
        <v>917</v>
      </c>
      <c r="I235" s="39" t="s">
        <v>318</v>
      </c>
      <c r="J235" s="37" t="str">
        <f t="shared" si="4"/>
        <v>559 エリトリア</v>
      </c>
    </row>
    <row r="236" spans="8:10">
      <c r="H236" s="147" t="s">
        <v>918</v>
      </c>
      <c r="I236" s="39" t="s">
        <v>319</v>
      </c>
      <c r="J236" s="38" t="str">
        <f t="shared" si="4"/>
        <v>560 南スーダン共和国</v>
      </c>
    </row>
    <row r="237" spans="8:10">
      <c r="H237" s="147" t="s">
        <v>919</v>
      </c>
      <c r="I237" s="39" t="s">
        <v>320</v>
      </c>
      <c r="J237" s="37" t="str">
        <f t="shared" si="4"/>
        <v>580 マディラ諸島（葡）</v>
      </c>
    </row>
    <row r="238" spans="8:10">
      <c r="H238" s="147" t="s">
        <v>920</v>
      </c>
      <c r="I238" s="39" t="s">
        <v>321</v>
      </c>
      <c r="J238" s="38" t="str">
        <f t="shared" si="4"/>
        <v>598 マディラ（葡）（船舶</v>
      </c>
    </row>
    <row r="239" spans="8:10">
      <c r="H239" s="147" t="s">
        <v>921</v>
      </c>
      <c r="I239" s="39" t="s">
        <v>322</v>
      </c>
      <c r="J239" s="37" t="str">
        <f t="shared" si="4"/>
        <v>599 リベリア（船舶）</v>
      </c>
    </row>
    <row r="240" spans="8:10">
      <c r="H240" s="147" t="s">
        <v>922</v>
      </c>
      <c r="I240" s="39" t="s">
        <v>323</v>
      </c>
      <c r="J240" s="38" t="str">
        <f t="shared" si="4"/>
        <v>601 オーストラリア</v>
      </c>
    </row>
    <row r="241" spans="8:10">
      <c r="H241" s="147" t="s">
        <v>923</v>
      </c>
      <c r="I241" s="39" t="s">
        <v>324</v>
      </c>
      <c r="J241" s="37" t="str">
        <f t="shared" si="4"/>
        <v>602 パプアニューギニア</v>
      </c>
    </row>
    <row r="242" spans="8:10">
      <c r="H242" s="147" t="s">
        <v>924</v>
      </c>
      <c r="I242" s="39" t="s">
        <v>325</v>
      </c>
      <c r="J242" s="38" t="str">
        <f t="shared" si="4"/>
        <v>605 その他オーストラリア</v>
      </c>
    </row>
    <row r="243" spans="8:10">
      <c r="H243" s="147" t="s">
        <v>925</v>
      </c>
      <c r="I243" s="39" t="s">
        <v>326</v>
      </c>
      <c r="J243" s="37" t="str">
        <f t="shared" si="4"/>
        <v>606 ニュージーランド</v>
      </c>
    </row>
    <row r="244" spans="8:10">
      <c r="H244" s="147" t="s">
        <v>926</v>
      </c>
      <c r="I244" s="39" t="s">
        <v>327</v>
      </c>
      <c r="J244" s="38" t="str">
        <f t="shared" si="4"/>
        <v>607 クック諸島</v>
      </c>
    </row>
    <row r="245" spans="8:10">
      <c r="H245" s="147" t="s">
        <v>927</v>
      </c>
      <c r="I245" s="39" t="s">
        <v>328</v>
      </c>
      <c r="J245" s="37" t="str">
        <f t="shared" si="4"/>
        <v>608 トケラウ諸島（ニュー</v>
      </c>
    </row>
    <row r="246" spans="8:10">
      <c r="H246" s="147" t="s">
        <v>928</v>
      </c>
      <c r="I246" s="39" t="s">
        <v>329</v>
      </c>
      <c r="J246" s="38" t="str">
        <f t="shared" si="4"/>
        <v>609 ニウェ島（ニュージー</v>
      </c>
    </row>
    <row r="247" spans="8:10">
      <c r="H247" s="147" t="s">
        <v>929</v>
      </c>
      <c r="I247" s="39" t="s">
        <v>330</v>
      </c>
      <c r="J247" s="37" t="str">
        <f t="shared" si="4"/>
        <v>610 サモア独立国</v>
      </c>
    </row>
    <row r="248" spans="8:10">
      <c r="H248" s="147" t="s">
        <v>930</v>
      </c>
      <c r="I248" s="39" t="s">
        <v>331</v>
      </c>
      <c r="J248" s="38" t="str">
        <f t="shared" si="4"/>
        <v>611 バヌアツ</v>
      </c>
    </row>
    <row r="249" spans="8:10">
      <c r="H249" s="147" t="s">
        <v>931</v>
      </c>
      <c r="I249" s="39" t="s">
        <v>332</v>
      </c>
      <c r="J249" s="37" t="str">
        <f t="shared" si="4"/>
        <v>612 フィジー</v>
      </c>
    </row>
    <row r="250" spans="8:10">
      <c r="H250" s="147" t="s">
        <v>932</v>
      </c>
      <c r="I250" s="39" t="s">
        <v>333</v>
      </c>
      <c r="J250" s="38" t="str">
        <f t="shared" si="4"/>
        <v>613 ソロモン</v>
      </c>
    </row>
    <row r="251" spans="8:10">
      <c r="H251" s="147" t="s">
        <v>933</v>
      </c>
      <c r="I251" s="39" t="s">
        <v>334</v>
      </c>
      <c r="J251" s="37" t="str">
        <f t="shared" si="4"/>
        <v>614 トンガ</v>
      </c>
    </row>
    <row r="252" spans="8:10">
      <c r="H252" s="147" t="s">
        <v>934</v>
      </c>
      <c r="I252" s="39" t="s">
        <v>335</v>
      </c>
      <c r="J252" s="38" t="str">
        <f t="shared" si="4"/>
        <v>615 キリバス</v>
      </c>
    </row>
    <row r="253" spans="8:10">
      <c r="H253" s="147" t="s">
        <v>935</v>
      </c>
      <c r="I253" s="39" t="s">
        <v>336</v>
      </c>
      <c r="J253" s="37" t="str">
        <f t="shared" si="4"/>
        <v>616 ピトケアン諸島（英）</v>
      </c>
    </row>
    <row r="254" spans="8:10">
      <c r="H254" s="147" t="s">
        <v>936</v>
      </c>
      <c r="I254" s="39" t="s">
        <v>337</v>
      </c>
      <c r="J254" s="38" t="str">
        <f t="shared" si="4"/>
        <v>617 ナウル</v>
      </c>
    </row>
    <row r="255" spans="8:10">
      <c r="H255" s="147" t="s">
        <v>937</v>
      </c>
      <c r="I255" s="39" t="s">
        <v>338</v>
      </c>
      <c r="J255" s="37" t="str">
        <f t="shared" si="4"/>
        <v>618 ニューカレドニア（仏</v>
      </c>
    </row>
    <row r="256" spans="8:10">
      <c r="H256" s="147" t="s">
        <v>938</v>
      </c>
      <c r="I256" s="39" t="s">
        <v>339</v>
      </c>
      <c r="J256" s="38" t="str">
        <f t="shared" si="4"/>
        <v>619 仏領ポリネシア</v>
      </c>
    </row>
    <row r="257" spans="8:10">
      <c r="H257" s="147" t="s">
        <v>939</v>
      </c>
      <c r="I257" s="39" t="s">
        <v>340</v>
      </c>
      <c r="J257" s="37" t="str">
        <f t="shared" si="4"/>
        <v>620 グァム（米）</v>
      </c>
    </row>
    <row r="258" spans="8:10">
      <c r="H258" s="147" t="s">
        <v>940</v>
      </c>
      <c r="I258" s="39" t="s">
        <v>341</v>
      </c>
      <c r="J258" s="38" t="str">
        <f t="shared" si="4"/>
        <v>621 米領サモア</v>
      </c>
    </row>
    <row r="259" spans="8:10">
      <c r="H259" s="147" t="s">
        <v>941</v>
      </c>
      <c r="I259" s="39" t="s">
        <v>342</v>
      </c>
      <c r="J259" s="37" t="str">
        <f t="shared" si="4"/>
        <v>622 米領オセアニア</v>
      </c>
    </row>
    <row r="260" spans="8:10">
      <c r="H260" s="147" t="s">
        <v>942</v>
      </c>
      <c r="I260" s="39" t="s">
        <v>343</v>
      </c>
      <c r="J260" s="38" t="str">
        <f t="shared" si="4"/>
        <v>623 マリアナ・マーシャル</v>
      </c>
    </row>
    <row r="261" spans="8:10">
      <c r="H261" s="147" t="s">
        <v>943</v>
      </c>
      <c r="I261" s="39" t="s">
        <v>344</v>
      </c>
      <c r="J261" s="37" t="str">
        <f t="shared" ref="J261:J281" si="5">H261&amp;" "&amp;I261</f>
        <v>624 ツバル</v>
      </c>
    </row>
    <row r="262" spans="8:10">
      <c r="H262" s="147" t="s">
        <v>944</v>
      </c>
      <c r="I262" s="39" t="s">
        <v>345</v>
      </c>
      <c r="J262" s="38" t="str">
        <f t="shared" si="5"/>
        <v>625 マーシャル諸島</v>
      </c>
    </row>
    <row r="263" spans="8:10">
      <c r="H263" s="147" t="s">
        <v>945</v>
      </c>
      <c r="I263" s="39" t="s">
        <v>346</v>
      </c>
      <c r="J263" s="37" t="str">
        <f t="shared" si="5"/>
        <v>626 ミクロネシア</v>
      </c>
    </row>
    <row r="264" spans="8:10">
      <c r="H264" s="147" t="s">
        <v>946</v>
      </c>
      <c r="I264" s="39" t="s">
        <v>347</v>
      </c>
      <c r="J264" s="38" t="str">
        <f t="shared" si="5"/>
        <v>627 北マリアナ諸島（米）</v>
      </c>
    </row>
    <row r="265" spans="8:10">
      <c r="H265" s="147" t="s">
        <v>947</v>
      </c>
      <c r="I265" s="39" t="s">
        <v>348</v>
      </c>
      <c r="J265" s="37" t="str">
        <f t="shared" si="5"/>
        <v>628 パラオ</v>
      </c>
    </row>
    <row r="266" spans="8:10">
      <c r="H266" s="147" t="s">
        <v>948</v>
      </c>
      <c r="I266" s="39" t="s">
        <v>349</v>
      </c>
      <c r="J266" s="38" t="str">
        <f t="shared" si="5"/>
        <v>680 ノーフォーク島（豪）</v>
      </c>
    </row>
    <row r="267" spans="8:10">
      <c r="H267" s="147" t="s">
        <v>949</v>
      </c>
      <c r="I267" s="39" t="s">
        <v>350</v>
      </c>
      <c r="J267" s="37" t="str">
        <f t="shared" si="5"/>
        <v>681 タヒチ（仏）</v>
      </c>
    </row>
    <row r="268" spans="8:10">
      <c r="H268" s="147" t="s">
        <v>950</v>
      </c>
      <c r="I268" s="39" t="s">
        <v>351</v>
      </c>
      <c r="J268" s="38" t="str">
        <f t="shared" si="5"/>
        <v>682 ケルマディック諸島（</v>
      </c>
    </row>
    <row r="269" spans="8:10">
      <c r="H269" s="147" t="s">
        <v>951</v>
      </c>
      <c r="I269" s="39" t="s">
        <v>352</v>
      </c>
      <c r="J269" s="37" t="str">
        <f t="shared" si="5"/>
        <v>683 ミッドウェー諸島（米</v>
      </c>
    </row>
    <row r="270" spans="8:10">
      <c r="H270" s="147" t="s">
        <v>952</v>
      </c>
      <c r="I270" s="39" t="s">
        <v>353</v>
      </c>
      <c r="J270" s="38" t="str">
        <f t="shared" si="5"/>
        <v>684 ソサエティ諸島（仏）</v>
      </c>
    </row>
    <row r="271" spans="8:10">
      <c r="H271" s="147" t="s">
        <v>953</v>
      </c>
      <c r="I271" s="39" t="s">
        <v>354</v>
      </c>
      <c r="J271" s="37" t="str">
        <f t="shared" si="5"/>
        <v>685 ウェーク島（米）</v>
      </c>
    </row>
    <row r="272" spans="8:10">
      <c r="H272" s="147" t="s">
        <v>954</v>
      </c>
      <c r="I272" s="39" t="s">
        <v>355</v>
      </c>
      <c r="J272" s="38" t="str">
        <f t="shared" si="5"/>
        <v>686 ワリス・フテュナ諸島</v>
      </c>
    </row>
    <row r="273" spans="8:10">
      <c r="H273" s="147" t="s">
        <v>955</v>
      </c>
      <c r="I273" s="39" t="s">
        <v>356</v>
      </c>
      <c r="J273" s="37" t="str">
        <f t="shared" si="5"/>
        <v>687 クリスマス島（豪）</v>
      </c>
    </row>
    <row r="274" spans="8:10">
      <c r="H274" s="147" t="s">
        <v>956</v>
      </c>
      <c r="I274" s="39" t="s">
        <v>357</v>
      </c>
      <c r="J274" s="38" t="str">
        <f t="shared" si="5"/>
        <v>688 ココス諸島（豪）</v>
      </c>
    </row>
    <row r="275" spans="8:10">
      <c r="H275" s="147" t="s">
        <v>957</v>
      </c>
      <c r="I275" s="39" t="s">
        <v>358</v>
      </c>
      <c r="J275" s="37" t="str">
        <f t="shared" si="5"/>
        <v>689 ジョンストン島（米）</v>
      </c>
    </row>
    <row r="276" spans="8:10">
      <c r="H276" s="147" t="s">
        <v>958</v>
      </c>
      <c r="I276" s="39" t="s">
        <v>359</v>
      </c>
      <c r="J276" s="38" t="str">
        <f t="shared" si="5"/>
        <v>690 ツアモツ諸島（仏）</v>
      </c>
    </row>
    <row r="277" spans="8:10">
      <c r="H277" s="147" t="s">
        <v>959</v>
      </c>
      <c r="I277" s="39" t="s">
        <v>360</v>
      </c>
      <c r="J277" s="37" t="str">
        <f t="shared" si="5"/>
        <v>691 マルケサス諸島（仏）</v>
      </c>
    </row>
    <row r="278" spans="8:10">
      <c r="H278" s="147" t="s">
        <v>960</v>
      </c>
      <c r="I278" s="39" t="s">
        <v>339</v>
      </c>
      <c r="J278" s="38" t="str">
        <f t="shared" si="5"/>
        <v>692 仏領ポリネシア</v>
      </c>
    </row>
    <row r="279" spans="8:10">
      <c r="H279" s="147" t="s">
        <v>961</v>
      </c>
      <c r="I279" s="39" t="s">
        <v>361</v>
      </c>
      <c r="J279" s="37" t="str">
        <f t="shared" si="5"/>
        <v>698 マーシャル諸島（船舶</v>
      </c>
    </row>
    <row r="280" spans="8:10">
      <c r="H280" s="147" t="s">
        <v>962</v>
      </c>
      <c r="I280" s="39" t="s">
        <v>362</v>
      </c>
      <c r="J280" s="38" t="str">
        <f t="shared" si="5"/>
        <v>699 バヌアツ（船舶）</v>
      </c>
    </row>
    <row r="281" spans="8:10" ht="14.25" thickBot="1">
      <c r="H281" s="148" t="s">
        <v>963</v>
      </c>
      <c r="I281" s="65" t="s">
        <v>363</v>
      </c>
      <c r="J281" s="37" t="str">
        <f t="shared" si="5"/>
        <v>790 公海等</v>
      </c>
    </row>
    <row r="282" spans="8:10">
      <c r="J282" s="38" t="e">
        <f>#REF!&amp;" "&amp;#REF!</f>
        <v>#REF!</v>
      </c>
    </row>
    <row r="283" spans="8:10">
      <c r="J283" s="37" t="e">
        <f>#REF!&amp;" "&amp;#REF!</f>
        <v>#REF!</v>
      </c>
    </row>
    <row r="284" spans="8:10">
      <c r="J284" s="38" t="e">
        <f>#REF!&amp;" "&amp;#REF!</f>
        <v>#REF!</v>
      </c>
    </row>
    <row r="285" spans="8:10">
      <c r="J285" s="37" t="e">
        <f>#REF!&amp;" "&amp;#REF!</f>
        <v>#REF!</v>
      </c>
    </row>
    <row r="286" spans="8:10">
      <c r="J286" s="38" t="e">
        <f>#REF!&amp;" "&amp;#REF!</f>
        <v>#REF!</v>
      </c>
    </row>
    <row r="287" spans="8:10">
      <c r="J287" s="37" t="e">
        <f>#REF!&amp;" "&amp;#REF!</f>
        <v>#REF!</v>
      </c>
    </row>
    <row r="288" spans="8:10">
      <c r="J288" s="38" t="e">
        <f>#REF!&amp;" "&amp;#REF!</f>
        <v>#REF!</v>
      </c>
    </row>
    <row r="289" spans="10:10">
      <c r="J289" s="37" t="e">
        <f>#REF!&amp;" "&amp;#REF!</f>
        <v>#REF!</v>
      </c>
    </row>
    <row r="290" spans="10:10">
      <c r="J290" s="38" t="e">
        <f>#REF!&amp;" "&amp;#REF!</f>
        <v>#REF!</v>
      </c>
    </row>
    <row r="291" spans="10:10">
      <c r="J291" s="37" t="e">
        <f>#REF!&amp;" "&amp;#REF!</f>
        <v>#REF!</v>
      </c>
    </row>
    <row r="292" spans="10:10">
      <c r="J292" s="38" t="e">
        <f>#REF!&amp;" "&amp;#REF!</f>
        <v>#REF!</v>
      </c>
    </row>
    <row r="293" spans="10:10">
      <c r="J293" s="37" t="e">
        <f>#REF!&amp;" "&amp;#REF!</f>
        <v>#REF!</v>
      </c>
    </row>
    <row r="294" spans="10:10">
      <c r="J294" s="38" t="e">
        <f>#REF!&amp;" "&amp;#REF!</f>
        <v>#REF!</v>
      </c>
    </row>
    <row r="295" spans="10:10">
      <c r="J295" s="37" t="e">
        <f>#REF!&amp;" "&amp;#REF!</f>
        <v>#REF!</v>
      </c>
    </row>
  </sheetData>
  <mergeCells count="15">
    <mergeCell ref="AU2:AV2"/>
    <mergeCell ref="AO2:AP2"/>
    <mergeCell ref="AD2:AE2"/>
    <mergeCell ref="AG2:AH2"/>
    <mergeCell ref="AI2:AJ2"/>
    <mergeCell ref="AK2:AL2"/>
    <mergeCell ref="AM2:AN2"/>
    <mergeCell ref="Y2:Z2"/>
    <mergeCell ref="AA2:AB2"/>
    <mergeCell ref="B2:E2"/>
    <mergeCell ref="H2:I2"/>
    <mergeCell ref="W2:X2"/>
    <mergeCell ref="T2:U2"/>
    <mergeCell ref="O2:P2"/>
    <mergeCell ref="Q2:R2"/>
  </mergeCells>
  <phoneticPr fontId="5"/>
  <pageMargins left="0.15748031496062992" right="0.15748031496062992" top="0.6692913385826772" bottom="0.39370078740157483" header="0.51181102362204722" footer="0.15748031496062992"/>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T_KES_HOHO"/>
  <dimension ref="A1:E36"/>
  <sheetViews>
    <sheetView showGridLines="0" showZeros="0" showOutlineSymbols="0" zoomScaleNormal="100" zoomScaleSheetLayoutView="90" workbookViewId="0"/>
  </sheetViews>
  <sheetFormatPr defaultRowHeight="13.5"/>
  <cols>
    <col min="1" max="1" width="1.625" style="1" customWidth="1"/>
    <col min="2" max="2" width="6.375" style="21" bestFit="1" customWidth="1"/>
    <col min="3" max="3" width="63.625" style="21" customWidth="1"/>
    <col min="4" max="4" width="12.625" style="1" customWidth="1"/>
    <col min="5" max="5" width="12.875" style="1" customWidth="1"/>
    <col min="6" max="209" width="9" style="1"/>
    <col min="210" max="210" width="1.625" style="1" customWidth="1"/>
    <col min="211" max="211" width="10.75" style="1" bestFit="1" customWidth="1"/>
    <col min="212" max="212" width="19.5" style="1" bestFit="1" customWidth="1"/>
    <col min="213" max="213" width="7.5" style="1" bestFit="1" customWidth="1"/>
    <col min="214" max="214" width="14.625" style="1" bestFit="1" customWidth="1"/>
    <col min="215" max="215" width="8.75" style="1" bestFit="1" customWidth="1"/>
    <col min="216" max="216" width="1.625" style="1" customWidth="1"/>
    <col min="217" max="217" width="7.5" style="1" bestFit="1" customWidth="1"/>
    <col min="218" max="218" width="66.875" style="1" bestFit="1" customWidth="1"/>
    <col min="219" max="219" width="14.125" style="1" bestFit="1" customWidth="1"/>
    <col min="220" max="220" width="24.375" style="1" bestFit="1" customWidth="1"/>
    <col min="221" max="221" width="1.625" style="1" customWidth="1"/>
    <col min="222" max="222" width="6.125" style="1" bestFit="1" customWidth="1"/>
    <col min="223" max="223" width="24.875" style="1" bestFit="1" customWidth="1"/>
    <col min="224" max="224" width="1.625" style="1" customWidth="1"/>
    <col min="225" max="16384" width="9" style="1"/>
  </cols>
  <sheetData>
    <row r="1" spans="1:5" ht="14.25" thickBot="1">
      <c r="D1" s="21"/>
    </row>
    <row r="2" spans="1:5" ht="38.25" customHeight="1">
      <c r="B2" s="44" t="s">
        <v>986</v>
      </c>
      <c r="C2" s="45" t="s">
        <v>3</v>
      </c>
      <c r="D2" s="702" t="s">
        <v>632</v>
      </c>
      <c r="E2" s="703"/>
    </row>
    <row r="3" spans="1:5" ht="14.25" customHeight="1" thickBot="1">
      <c r="A3" s="2"/>
      <c r="B3" s="42"/>
      <c r="C3" s="43"/>
      <c r="D3" s="93" t="s">
        <v>987</v>
      </c>
      <c r="E3" s="94" t="s">
        <v>633</v>
      </c>
    </row>
    <row r="4" spans="1:5">
      <c r="B4" s="159" t="s">
        <v>988</v>
      </c>
      <c r="C4" s="166" t="s">
        <v>989</v>
      </c>
      <c r="D4" s="95" t="s">
        <v>990</v>
      </c>
      <c r="E4" s="96" t="s">
        <v>990</v>
      </c>
    </row>
    <row r="5" spans="1:5">
      <c r="B5" s="160" t="s">
        <v>991</v>
      </c>
      <c r="C5" s="167" t="s">
        <v>40</v>
      </c>
      <c r="D5" s="97" t="s">
        <v>992</v>
      </c>
      <c r="E5" s="98" t="s">
        <v>990</v>
      </c>
    </row>
    <row r="6" spans="1:5">
      <c r="B6" s="161" t="s">
        <v>993</v>
      </c>
      <c r="C6" s="168" t="s">
        <v>41</v>
      </c>
      <c r="D6" s="99" t="s">
        <v>992</v>
      </c>
      <c r="E6" s="100" t="s">
        <v>990</v>
      </c>
    </row>
    <row r="7" spans="1:5" ht="14.25" thickBot="1">
      <c r="B7" s="138" t="s">
        <v>994</v>
      </c>
      <c r="C7" s="109" t="s">
        <v>995</v>
      </c>
      <c r="D7" s="101" t="s">
        <v>990</v>
      </c>
      <c r="E7" s="102" t="s">
        <v>992</v>
      </c>
    </row>
    <row r="8" spans="1:5" ht="14.25" thickTop="1">
      <c r="B8" s="159" t="s">
        <v>996</v>
      </c>
      <c r="C8" s="166" t="s">
        <v>46</v>
      </c>
      <c r="D8" s="95" t="s">
        <v>992</v>
      </c>
      <c r="E8" s="96" t="s">
        <v>990</v>
      </c>
    </row>
    <row r="9" spans="1:5">
      <c r="B9" s="160" t="s">
        <v>997</v>
      </c>
      <c r="C9" s="167" t="s">
        <v>47</v>
      </c>
      <c r="D9" s="103" t="s">
        <v>998</v>
      </c>
      <c r="E9" s="104" t="s">
        <v>999</v>
      </c>
    </row>
    <row r="10" spans="1:5" ht="14.25" thickBot="1">
      <c r="B10" s="134" t="s">
        <v>1000</v>
      </c>
      <c r="C10" s="67" t="s">
        <v>1001</v>
      </c>
      <c r="D10" s="66" t="s">
        <v>990</v>
      </c>
      <c r="E10" s="68" t="s">
        <v>992</v>
      </c>
    </row>
    <row r="11" spans="1:5" ht="14.25" thickTop="1">
      <c r="B11" s="162" t="s">
        <v>1002</v>
      </c>
      <c r="C11" s="169" t="s">
        <v>1003</v>
      </c>
      <c r="D11" s="105" t="s">
        <v>990</v>
      </c>
      <c r="E11" s="106" t="s">
        <v>990</v>
      </c>
    </row>
    <row r="12" spans="1:5">
      <c r="B12" s="161" t="s">
        <v>1004</v>
      </c>
      <c r="C12" s="168" t="s">
        <v>51</v>
      </c>
      <c r="D12" s="107" t="s">
        <v>992</v>
      </c>
      <c r="E12" s="108" t="s">
        <v>990</v>
      </c>
    </row>
    <row r="13" spans="1:5">
      <c r="B13" s="160" t="s">
        <v>1005</v>
      </c>
      <c r="C13" s="167" t="s">
        <v>52</v>
      </c>
      <c r="D13" s="103" t="s">
        <v>998</v>
      </c>
      <c r="E13" s="104" t="s">
        <v>999</v>
      </c>
    </row>
    <row r="14" spans="1:5" ht="14.25" thickBot="1">
      <c r="B14" s="134" t="s">
        <v>1006</v>
      </c>
      <c r="C14" s="67" t="s">
        <v>1007</v>
      </c>
      <c r="D14" s="66" t="s">
        <v>990</v>
      </c>
      <c r="E14" s="68" t="s">
        <v>992</v>
      </c>
    </row>
    <row r="15" spans="1:5" ht="14.25" thickTop="1">
      <c r="B15" s="162" t="s">
        <v>1008</v>
      </c>
      <c r="C15" s="169" t="s">
        <v>1009</v>
      </c>
      <c r="D15" s="105" t="s">
        <v>990</v>
      </c>
      <c r="E15" s="106" t="s">
        <v>990</v>
      </c>
    </row>
    <row r="16" spans="1:5">
      <c r="B16" s="161" t="s">
        <v>1010</v>
      </c>
      <c r="C16" s="168" t="s">
        <v>55</v>
      </c>
      <c r="D16" s="107" t="s">
        <v>992</v>
      </c>
      <c r="E16" s="108" t="s">
        <v>990</v>
      </c>
    </row>
    <row r="17" spans="1:5" s="2" customFormat="1">
      <c r="A17" s="1"/>
      <c r="B17" s="160" t="s">
        <v>1011</v>
      </c>
      <c r="C17" s="167" t="s">
        <v>56</v>
      </c>
      <c r="D17" s="103" t="s">
        <v>998</v>
      </c>
      <c r="E17" s="104" t="s">
        <v>999</v>
      </c>
    </row>
    <row r="18" spans="1:5" ht="14.25" customHeight="1" thickBot="1">
      <c r="B18" s="134" t="s">
        <v>1012</v>
      </c>
      <c r="C18" s="67" t="s">
        <v>1013</v>
      </c>
      <c r="D18" s="66" t="s">
        <v>990</v>
      </c>
      <c r="E18" s="68" t="s">
        <v>992</v>
      </c>
    </row>
    <row r="19" spans="1:5" ht="14.25" thickTop="1">
      <c r="B19" s="162" t="s">
        <v>1014</v>
      </c>
      <c r="C19" s="169" t="s">
        <v>1015</v>
      </c>
      <c r="D19" s="105" t="s">
        <v>990</v>
      </c>
      <c r="E19" s="106" t="s">
        <v>990</v>
      </c>
    </row>
    <row r="20" spans="1:5">
      <c r="B20" s="161" t="s">
        <v>1016</v>
      </c>
      <c r="C20" s="168" t="s">
        <v>1017</v>
      </c>
      <c r="D20" s="107" t="s">
        <v>990</v>
      </c>
      <c r="E20" s="108" t="s">
        <v>992</v>
      </c>
    </row>
    <row r="21" spans="1:5" ht="14.25" thickBot="1">
      <c r="B21" s="138" t="s">
        <v>1018</v>
      </c>
      <c r="C21" s="109" t="s">
        <v>1019</v>
      </c>
      <c r="D21" s="101" t="s">
        <v>999</v>
      </c>
      <c r="E21" s="102" t="s">
        <v>999</v>
      </c>
    </row>
    <row r="22" spans="1:5" ht="14.25" thickTop="1">
      <c r="B22" s="159" t="s">
        <v>1020</v>
      </c>
      <c r="C22" s="166" t="s">
        <v>1021</v>
      </c>
      <c r="D22" s="95" t="s">
        <v>992</v>
      </c>
      <c r="E22" s="96" t="s">
        <v>990</v>
      </c>
    </row>
    <row r="23" spans="1:5" ht="16.899999999999999" customHeight="1" thickBot="1">
      <c r="B23" s="138" t="s">
        <v>1022</v>
      </c>
      <c r="C23" s="170" t="s">
        <v>1023</v>
      </c>
      <c r="D23" s="101" t="s">
        <v>998</v>
      </c>
      <c r="E23" s="102" t="s">
        <v>999</v>
      </c>
    </row>
    <row r="24" spans="1:5" ht="14.25" thickTop="1">
      <c r="B24" s="159" t="s">
        <v>1024</v>
      </c>
      <c r="C24" s="166" t="s">
        <v>1025</v>
      </c>
      <c r="D24" s="95" t="s">
        <v>990</v>
      </c>
      <c r="E24" s="96" t="s">
        <v>992</v>
      </c>
    </row>
    <row r="25" spans="1:5" ht="14.25" thickBot="1">
      <c r="B25" s="138" t="s">
        <v>1026</v>
      </c>
      <c r="C25" s="109" t="s">
        <v>1027</v>
      </c>
      <c r="D25" s="101" t="s">
        <v>990</v>
      </c>
      <c r="E25" s="102" t="s">
        <v>992</v>
      </c>
    </row>
    <row r="26" spans="1:5" ht="18" customHeight="1" thickTop="1">
      <c r="B26" s="163" t="s">
        <v>1028</v>
      </c>
      <c r="C26" s="171" t="s">
        <v>1029</v>
      </c>
      <c r="D26" s="95" t="s">
        <v>990</v>
      </c>
      <c r="E26" s="96" t="s">
        <v>992</v>
      </c>
    </row>
    <row r="27" spans="1:5" ht="17.25" customHeight="1">
      <c r="B27" s="160" t="s">
        <v>1030</v>
      </c>
      <c r="C27" s="172" t="s">
        <v>1031</v>
      </c>
      <c r="D27" s="97" t="s">
        <v>990</v>
      </c>
      <c r="E27" s="98" t="s">
        <v>992</v>
      </c>
    </row>
    <row r="28" spans="1:5">
      <c r="B28" s="161" t="s">
        <v>1032</v>
      </c>
      <c r="C28" s="168" t="s">
        <v>1033</v>
      </c>
      <c r="D28" s="107" t="s">
        <v>998</v>
      </c>
      <c r="E28" s="108" t="s">
        <v>990</v>
      </c>
    </row>
    <row r="29" spans="1:5">
      <c r="B29" s="160" t="s">
        <v>1034</v>
      </c>
      <c r="C29" s="167" t="s">
        <v>1035</v>
      </c>
      <c r="D29" s="97" t="s">
        <v>999</v>
      </c>
      <c r="E29" s="98" t="s">
        <v>992</v>
      </c>
    </row>
    <row r="30" spans="1:5" ht="14.25" thickBot="1">
      <c r="B30" s="134" t="s">
        <v>1036</v>
      </c>
      <c r="C30" s="67" t="s">
        <v>1037</v>
      </c>
      <c r="D30" s="66" t="s">
        <v>999</v>
      </c>
      <c r="E30" s="68" t="s">
        <v>992</v>
      </c>
    </row>
    <row r="31" spans="1:5" ht="18" customHeight="1" thickTop="1" thickBot="1">
      <c r="B31" s="164" t="s">
        <v>1038</v>
      </c>
      <c r="C31" s="173" t="s">
        <v>1039</v>
      </c>
      <c r="D31" s="110" t="s">
        <v>990</v>
      </c>
      <c r="E31" s="111" t="s">
        <v>992</v>
      </c>
    </row>
    <row r="32" spans="1:5" ht="18" customHeight="1" thickTop="1">
      <c r="B32" s="161" t="s">
        <v>1040</v>
      </c>
      <c r="C32" s="74" t="s">
        <v>1041</v>
      </c>
      <c r="D32" s="112" t="s">
        <v>85</v>
      </c>
      <c r="E32" s="113" t="s">
        <v>86</v>
      </c>
    </row>
    <row r="33" spans="2:5">
      <c r="B33" s="160" t="s">
        <v>1042</v>
      </c>
      <c r="C33" s="174" t="s">
        <v>1043</v>
      </c>
      <c r="D33" s="105" t="s">
        <v>998</v>
      </c>
      <c r="E33" s="106" t="s">
        <v>990</v>
      </c>
    </row>
    <row r="34" spans="2:5">
      <c r="B34" s="161" t="s">
        <v>1044</v>
      </c>
      <c r="C34" s="175" t="s">
        <v>1045</v>
      </c>
      <c r="D34" s="107" t="s">
        <v>992</v>
      </c>
      <c r="E34" s="108" t="s">
        <v>990</v>
      </c>
    </row>
    <row r="35" spans="2:5">
      <c r="B35" s="160" t="s">
        <v>1046</v>
      </c>
      <c r="C35" s="174" t="s">
        <v>1047</v>
      </c>
      <c r="D35" s="97" t="s">
        <v>999</v>
      </c>
      <c r="E35" s="98" t="s">
        <v>992</v>
      </c>
    </row>
    <row r="36" spans="2:5" ht="14.25" thickBot="1">
      <c r="B36" s="165" t="s">
        <v>1048</v>
      </c>
      <c r="C36" s="176" t="s">
        <v>1049</v>
      </c>
      <c r="D36" s="114" t="s">
        <v>990</v>
      </c>
      <c r="E36" s="115" t="s">
        <v>992</v>
      </c>
    </row>
  </sheetData>
  <sheetProtection password="D8D4" sheet="1" objects="1" scenarios="1"/>
  <mergeCells count="1">
    <mergeCell ref="D2:E2"/>
  </mergeCells>
  <phoneticPr fontId="4"/>
  <pageMargins left="0.78740157480314965" right="0.78740157480314965" top="0.98425196850393704"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【提出用】貿易一般保険申込書（技術提供契約等）</vt:lpstr>
      <vt:lpstr>【提出用】別表</vt:lpstr>
      <vt:lpstr>【提出用】別表（支出費用） </vt:lpstr>
      <vt:lpstr>【提出用】別表（複数支払人等）</vt:lpstr>
      <vt:lpstr>コード一覧</vt:lpstr>
      <vt:lpstr>決済方法の入力方法</vt:lpstr>
      <vt:lpstr>HS</vt:lpstr>
      <vt:lpstr>【提出用】別表!Print_Area</vt:lpstr>
      <vt:lpstr>'【提出用】別表（支出費用） '!Print_Area</vt:lpstr>
      <vt:lpstr>'【提出用】別表（複数支払人等）'!Print_Area</vt:lpstr>
      <vt:lpstr>'【提出用】貿易一般保険申込書（技術提供契約等）'!Print_Area</vt:lpstr>
      <vt:lpstr>ユーザンス月日指定x</vt:lpstr>
      <vt:lpstr>貨物x</vt:lpstr>
      <vt:lpstr>決済方法x</vt:lpstr>
      <vt:lpstr>月日</vt:lpstr>
      <vt:lpstr>国x</vt:lpstr>
      <vt:lpstr>支払人格付x</vt:lpstr>
      <vt:lpstr>支払保証x</vt:lpstr>
      <vt:lpstr>支払保証y</vt:lpstr>
      <vt:lpstr>受渡条件x</vt:lpstr>
      <vt:lpstr>相手方格付x</vt:lpstr>
      <vt:lpstr>通貨x</vt:lpstr>
      <vt:lpstr>通貨y</vt:lpstr>
      <vt:lpstr>変更事由x</vt:lpstr>
      <vt:lpstr>保証人格付x</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2022-06-28T01:46:04Z</cp:lastPrinted>
  <dcterms:created xsi:type="dcterms:W3CDTF">2016-06-13T05:30:44Z</dcterms:created>
  <dcterms:modified xsi:type="dcterms:W3CDTF">2024-09-12T00:46:26Z</dcterms:modified>
</cp:coreProperties>
</file>